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G:\Green Event\Linee guida GreenEvent 2024\02_CHECKLIST_30.04.2024\Rev2_04_07_2024_ checkliste _non ancora pubblicate\ITA\"/>
    </mc:Choice>
  </mc:AlternateContent>
  <xr:revisionPtr revIDLastSave="0" documentId="13_ncr:1_{BB1F5F1A-07D2-4356-9707-FB41C479D79E}" xr6:coauthVersionLast="47" xr6:coauthVersionMax="47" xr10:uidLastSave="{00000000-0000-0000-0000-000000000000}"/>
  <bookViews>
    <workbookView xWindow="-120" yWindow="-120" windowWidth="25440" windowHeight="15390" xr2:uid="{7B160B8E-12B6-4F18-96C5-8E7FDCA3BB8C}"/>
  </bookViews>
  <sheets>
    <sheet name="Enogastro_indoor"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6" i="2" l="1"/>
  <c r="N56" i="2" s="1"/>
  <c r="N55" i="2" s="1"/>
  <c r="M55" i="2"/>
  <c r="Q43" i="2"/>
  <c r="O43" i="2"/>
  <c r="Q42" i="2"/>
  <c r="O42" i="2"/>
  <c r="Q41" i="2"/>
  <c r="O41" i="2"/>
  <c r="Q40" i="2"/>
  <c r="O40" i="2"/>
  <c r="Q39" i="2"/>
  <c r="O39" i="2"/>
  <c r="Q38" i="2"/>
  <c r="O38" i="2"/>
  <c r="P37" i="2"/>
  <c r="O37" i="2"/>
  <c r="N37" i="2"/>
  <c r="O36" i="2"/>
  <c r="N36" i="2"/>
  <c r="P36" i="2" s="1"/>
  <c r="Q35" i="2"/>
  <c r="O35" i="2"/>
  <c r="Q34" i="2"/>
  <c r="O34" i="2"/>
  <c r="Q33" i="2"/>
  <c r="O33" i="2"/>
  <c r="Q32" i="2"/>
  <c r="O32" i="2"/>
  <c r="O30" i="2" a="1"/>
  <c r="O30" i="2" s="1"/>
  <c r="N30" i="2"/>
  <c r="P30" i="2" s="1"/>
  <c r="Q29" i="2"/>
  <c r="O29" i="2"/>
  <c r="Q28" i="2"/>
  <c r="O28" i="2"/>
  <c r="N27" i="2"/>
  <c r="P27" i="2" s="1"/>
  <c r="P26" i="2"/>
  <c r="N26" i="2"/>
  <c r="O26" i="2" s="1"/>
  <c r="Q25" i="2"/>
  <c r="O25" i="2"/>
  <c r="Q24" i="2"/>
  <c r="O24" i="2"/>
  <c r="Q23" i="2"/>
  <c r="O23" i="2"/>
  <c r="Q22" i="2"/>
  <c r="O22" i="2"/>
  <c r="P21" i="2"/>
  <c r="O21" i="2"/>
  <c r="N21" i="2"/>
  <c r="P19" i="2"/>
  <c r="O19" i="2" a="1"/>
  <c r="O19" i="2" s="1"/>
  <c r="N19" i="2"/>
  <c r="Q18" i="2"/>
  <c r="O18" i="2"/>
  <c r="Q17" i="2"/>
  <c r="O17" i="2"/>
  <c r="Q16" i="2"/>
  <c r="O16" i="2"/>
  <c r="P15" i="2"/>
  <c r="N15" i="2"/>
  <c r="O15" i="2" s="1"/>
  <c r="P14" i="2"/>
  <c r="O14" i="2"/>
  <c r="N14" i="2"/>
  <c r="N13" i="2"/>
  <c r="P13" i="2" s="1"/>
  <c r="N12" i="2"/>
  <c r="P12" i="2" s="1"/>
  <c r="P11" i="2"/>
  <c r="P44" i="2" s="1"/>
  <c r="N11" i="2"/>
  <c r="N50" i="2" s="1"/>
  <c r="Q10" i="2"/>
  <c r="O10" i="2"/>
  <c r="Q9" i="2"/>
  <c r="O9" i="2"/>
  <c r="Q8" i="2"/>
  <c r="O8" i="2"/>
  <c r="Q7" i="2"/>
  <c r="O7" i="2"/>
  <c r="Q6" i="2"/>
  <c r="O6" i="2"/>
  <c r="Q5" i="2"/>
  <c r="Q44" i="2" s="1"/>
  <c r="Q45" i="2" s="1"/>
  <c r="Q46" i="2" s="1"/>
  <c r="O5" i="2"/>
  <c r="O55" i="2" l="1"/>
  <c r="P45" i="2"/>
  <c r="N52" i="2"/>
  <c r="N51" i="2"/>
  <c r="P46" i="2"/>
  <c r="O13" i="2"/>
  <c r="O12" i="2"/>
  <c r="O27" i="2"/>
  <c r="O11" i="2"/>
  <c r="O50" i="2" s="1"/>
  <c r="P4" i="2" l="1"/>
  <c r="R4" i="2"/>
  <c r="Q4" i="2"/>
  <c r="S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Poznanski, Elisa</author>
    <author>Florian</author>
  </authors>
  <commentList>
    <comment ref="P3" authorId="0" shapeId="0" xr:uid="{108C986A-8B97-4639-906B-0AB6E50F2A57}">
      <text>
        <r>
          <rPr>
            <b/>
            <sz val="20"/>
            <color indexed="81"/>
            <rFont val="Tahoma"/>
            <family val="2"/>
          </rPr>
          <t>FACOLTATIVE</t>
        </r>
      </text>
    </comment>
    <comment ref="Q3" authorId="0" shapeId="0" xr:uid="{5CD7AF31-2730-4D68-A619-F1BC1D387A81}">
      <text>
        <r>
          <rPr>
            <b/>
            <sz val="20"/>
            <color indexed="81"/>
            <rFont val="Tahoma"/>
            <family val="2"/>
          </rPr>
          <t xml:space="preserve">OBBLIGATORIE
</t>
        </r>
      </text>
    </comment>
    <comment ref="R3" authorId="0" shapeId="0" xr:uid="{B1A37C50-A5B2-4653-A935-D9617B6BC9A2}">
      <text>
        <r>
          <rPr>
            <b/>
            <sz val="20"/>
            <color indexed="81"/>
            <rFont val="Tahoma"/>
            <family val="2"/>
          </rPr>
          <t>FACOLTATIVE</t>
        </r>
      </text>
    </comment>
    <comment ref="S3" authorId="0" shapeId="0" xr:uid="{CACD06CF-20AB-4EE8-A57E-D3C3CA5E01CA}">
      <text>
        <r>
          <rPr>
            <b/>
            <sz val="20"/>
            <color indexed="81"/>
            <rFont val="Tahoma"/>
            <family val="2"/>
          </rPr>
          <t xml:space="preserve">OBBLIGATORIE
</t>
        </r>
      </text>
    </comment>
    <comment ref="G4" authorId="1" shapeId="0" xr:uid="{1F1F0929-0CD1-43EE-9E94-A580D1EDB2CF}">
      <text>
        <r>
          <rPr>
            <b/>
            <sz val="16"/>
            <color indexed="81"/>
            <rFont val="Segoe UI"/>
            <family val="2"/>
          </rPr>
          <t>*</t>
        </r>
        <r>
          <rPr>
            <sz val="16"/>
            <color indexed="81"/>
            <rFont val="Segoe UI"/>
            <family val="2"/>
          </rPr>
          <t xml:space="preserve">Se </t>
        </r>
        <r>
          <rPr>
            <b/>
            <sz val="16"/>
            <color indexed="81"/>
            <rFont val="Segoe UI"/>
            <family val="2"/>
          </rPr>
          <t>applicata,</t>
        </r>
        <r>
          <rPr>
            <sz val="16"/>
            <color indexed="81"/>
            <rFont val="Segoe UI"/>
            <family val="2"/>
          </rPr>
          <t xml:space="preserve"> inserire sempre "</t>
        </r>
        <r>
          <rPr>
            <b/>
            <sz val="16"/>
            <color indexed="81"/>
            <rFont val="Segoe UI"/>
            <family val="2"/>
          </rPr>
          <t>1</t>
        </r>
        <r>
          <rPr>
            <sz val="16"/>
            <color indexed="81"/>
            <rFont val="Segoe UI"/>
            <family val="2"/>
          </rPr>
          <t xml:space="preserve">".
Se </t>
        </r>
        <r>
          <rPr>
            <b/>
            <sz val="16"/>
            <color indexed="81"/>
            <rFont val="Segoe UI"/>
            <family val="2"/>
          </rPr>
          <t>non è applicabile</t>
        </r>
        <r>
          <rPr>
            <sz val="16"/>
            <color indexed="81"/>
            <rFont val="Segoe UI"/>
            <family val="2"/>
          </rPr>
          <t xml:space="preserve">, lasciare la </t>
        </r>
        <r>
          <rPr>
            <b/>
            <sz val="16"/>
            <color indexed="81"/>
            <rFont val="Segoe UI"/>
            <family val="2"/>
          </rPr>
          <t>cella vuota</t>
        </r>
        <r>
          <rPr>
            <sz val="16"/>
            <color indexed="81"/>
            <rFont val="Segoe UI"/>
            <family val="2"/>
          </rPr>
          <t>.
Se necessario, compilare la cella "Note" (colonna J).</t>
        </r>
      </text>
    </comment>
    <comment ref="I4" authorId="0" shapeId="0" xr:uid="{4AE146E3-92A0-4D24-AA2B-79C4CDB24549}">
      <text>
        <r>
          <rPr>
            <b/>
            <sz val="16"/>
            <color indexed="81"/>
            <rFont val="Tahoma"/>
            <family val="2"/>
          </rPr>
          <t>Conferma o dichiarazione scritta che la misura sarà attuata e/o che i documenti richiesti saranno inviati via e-mail con la domanda e la checklist.
Se non si dichiara nulla e non si allega alcun documento, lasciare il campo vuoto. 
Selezionare un'opzione dal menu a tendina o scrivere liberamente.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<sst xmlns="http://schemas.openxmlformats.org/spreadsheetml/2006/main" count="309" uniqueCount="233">
  <si>
    <t>Compilando la checklist, si indica quali misure verranno adottate nell’organizzazione e attuazione dell’evento (contrassegnare con "1" in colonna G le caselle corrispondenti)</t>
  </si>
  <si>
    <t>Nome dell'evento e anno:</t>
  </si>
  <si>
    <r>
      <t xml:space="preserve">In </t>
    </r>
    <r>
      <rPr>
        <b/>
        <sz val="18"/>
        <color rgb="FFFF0000"/>
        <rFont val="Calibri"/>
        <family val="2"/>
        <scheme val="minor"/>
      </rPr>
      <t>ROSSO</t>
    </r>
    <r>
      <rPr>
        <b/>
        <sz val="18"/>
        <rFont val="Calibri"/>
        <family val="2"/>
        <scheme val="minor"/>
      </rPr>
      <t xml:space="preserve"> le misure obbligatorie; in </t>
    </r>
    <r>
      <rPr>
        <b/>
        <sz val="18"/>
        <color theme="9" tint="-0.499984740745262"/>
        <rFont val="Calibri"/>
        <family val="2"/>
        <scheme val="minor"/>
      </rPr>
      <t>VERDE SCURO</t>
    </r>
    <r>
      <rPr>
        <b/>
        <sz val="18"/>
        <rFont val="Calibri"/>
        <family val="2"/>
        <scheme val="minor"/>
      </rPr>
      <t xml:space="preserve">, </t>
    </r>
    <r>
      <rPr>
        <b/>
        <sz val="18"/>
        <color theme="9" tint="0.59999389629810485"/>
        <rFont val="Calibri"/>
        <family val="2"/>
        <scheme val="minor"/>
      </rPr>
      <t>VERDE CHIARO</t>
    </r>
    <r>
      <rPr>
        <b/>
        <sz val="18"/>
        <rFont val="Calibri"/>
        <family val="2"/>
        <scheme val="minor"/>
      </rPr>
      <t xml:space="preserve"> e </t>
    </r>
    <r>
      <rPr>
        <b/>
        <sz val="18"/>
        <color rgb="FFFFFF00"/>
        <rFont val="Calibri"/>
        <family val="2"/>
        <scheme val="minor"/>
      </rPr>
      <t>GIALLO</t>
    </r>
    <r>
      <rPr>
        <b/>
        <sz val="18"/>
        <rFont val="Calibri"/>
        <family val="2"/>
        <scheme val="minor"/>
      </rPr>
      <t xml:space="preserve"> quelle facoltative. Alle misure facoltative sono assegnati diversi colori, poiché hanno peso differente ai fini della valutazione. Scegliere una delle possibilità elencate. L’opzione “non applicabile” deve essere giustificata, nella colonna NOTE.</t>
    </r>
  </si>
  <si>
    <t>TIPOLOGIA DI EVENTO:</t>
  </si>
  <si>
    <t>EVENTI CULINARI E GASTRONOMICI indoor</t>
  </si>
  <si>
    <t>Criterio /misura</t>
  </si>
  <si>
    <t>Informazioni esplicative sulle singole misure
Per ulteriori approfondimenti si rimanda alle linee guida</t>
  </si>
  <si>
    <t>Misura applicata / non applicabile*</t>
  </si>
  <si>
    <t>Prova richiesta per dimostrare l'applicazione della misura</t>
  </si>
  <si>
    <t>Dichiarazione/documenti a supporto</t>
  </si>
  <si>
    <t>Note</t>
  </si>
  <si>
    <t>Importanza ecologica</t>
  </si>
  <si>
    <t>Peso dei criteri</t>
  </si>
  <si>
    <t>Punteggio massimo ottenibile</t>
  </si>
  <si>
    <t>Punteggio ottenuto</t>
  </si>
  <si>
    <t>RISORSE</t>
  </si>
  <si>
    <t>CAM 4.1.14</t>
  </si>
  <si>
    <t>R9</t>
  </si>
  <si>
    <t>Carta per l'igiene in carta riciclata</t>
  </si>
  <si>
    <t xml:space="preserve">Questo requisito si applica a tutti i servizi igienici forniti specificamente nei luoghi dell'evento o tramite unità mobili. </t>
  </si>
  <si>
    <t xml:space="preserve">Chi organizza l'evento deve fornire una prova d'acquisto o un'assicurazione scritta che non è prevista la messa a disposizione dei servizi igienici </t>
  </si>
  <si>
    <t>obligatorisch</t>
  </si>
  <si>
    <t>R1/R2/R4/R13/M11/V2/V11/A1/A3/A7/E8/W1/W3/W4/W5</t>
  </si>
  <si>
    <t>Dichiaro che la misura sarà attuata.</t>
  </si>
  <si>
    <t>CAM 4.1.15</t>
  </si>
  <si>
    <t>R10</t>
  </si>
  <si>
    <t>I detergenti sono completamente biodegradabili</t>
  </si>
  <si>
    <t>La dicitura "completamente biodegradabile" è riportata sulla confezione del prodotto.</t>
  </si>
  <si>
    <t>Chi organizza l'evento deve fornire una prova d'acquisto o una garanzia scritta che non vengono utilizzati detergenti.</t>
  </si>
  <si>
    <t>R3</t>
  </si>
  <si>
    <t>CAM 4.1.6</t>
  </si>
  <si>
    <t>R13</t>
  </si>
  <si>
    <t>Utilizzo di beni durevoli</t>
  </si>
  <si>
    <t>Tutti gli oggetti e le attrezzature mobili sono progettati per un uso multiplo.</t>
  </si>
  <si>
    <t>Garanzia scritta di chi organizza l'evento</t>
  </si>
  <si>
    <t xml:space="preserve">Dichiaro che la misura sarà attuata. Allego il contratto del servizio di bus navetta. </t>
  </si>
  <si>
    <t>CAM 4.1.4</t>
  </si>
  <si>
    <t>R14</t>
  </si>
  <si>
    <t>Materiale pubblicitario limitato al minimo ed esclusivamente su carta riciclata</t>
  </si>
  <si>
    <t>L'evento sarà pubblicizzato digitalmente; manifesti, volantini e dispense saranno ridotti al minimo e stampati esclusivamente su carta riciclata.</t>
  </si>
  <si>
    <t>Contratto o accordo con la tipografia o la copisteria incaricata</t>
  </si>
  <si>
    <t>R5</t>
  </si>
  <si>
    <t>MOBILITÀ</t>
  </si>
  <si>
    <t>CAM 4.1.12</t>
  </si>
  <si>
    <t>M1</t>
  </si>
  <si>
    <t>La sede dell'evento è facilmente raggiungibile con i mezzi pubblici</t>
  </si>
  <si>
    <t>Indicazione della fermata con i numeri di linea; contratto con la compagnia di autobus che fornisce il servizio navetta, se previsto</t>
  </si>
  <si>
    <t>Autorizzazione ai sensi dell'art. 12 della legge provinciale</t>
  </si>
  <si>
    <t>M2</t>
  </si>
  <si>
    <t>L'accessibilità con i trasporti pubblici è parte integrante della promozione dell'evento.</t>
  </si>
  <si>
    <t xml:space="preserve">Sulla homepage e su manifesti, volantini, inviti, ecc. si fa riferimento alla buona accessibilità con i mezzi di trasporto pubblici; vengono forniti link alle informazioni sugli orari. </t>
  </si>
  <si>
    <t>Riferimento alla homepage, copia del volantino, ecc. da cui è possibile ottenere queste informazioni.</t>
  </si>
  <si>
    <t>R6</t>
  </si>
  <si>
    <t>M3</t>
  </si>
  <si>
    <t xml:space="preserve">Il biglietto dà diritto a viaggiare gratuitamente sui mezzi di trasporto pubblici. </t>
  </si>
  <si>
    <r>
      <t xml:space="preserve">La certificazione GreenEvent premia non solo la stipula del contratto, ma anche gli sforzi compiuti per realizzarlo. La quota di spese per l'uso del trasporto pubblico non dovrebbe superare il 25% del prezzo del biglietto. In questo modo, soprattutto i piccoli eventi non vengono penalizzati. </t>
    </r>
    <r>
      <rPr>
        <b/>
        <sz val="16"/>
        <color theme="1"/>
        <rFont val="Calibri"/>
        <family val="2"/>
        <scheme val="minor"/>
      </rPr>
      <t>Le manifestazioni gratuite</t>
    </r>
    <r>
      <rPr>
        <sz val="16"/>
        <color theme="1"/>
        <rFont val="Calibri"/>
        <family val="2"/>
        <scheme val="minor"/>
      </rPr>
      <t xml:space="preserve">, quindi non collegate a un biglietto d'ingresso, </t>
    </r>
    <r>
      <rPr>
        <b/>
        <sz val="16"/>
        <color theme="1"/>
        <rFont val="Calibri"/>
        <family val="2"/>
        <scheme val="minor"/>
      </rPr>
      <t>sono escluse dall'obbligo</t>
    </r>
  </si>
  <si>
    <t>Feedback da parte del fornitore del servizio di trasporto in risposta a una richiesta scritta fatta con largo anticipo o prova che l'evento è gratuito</t>
  </si>
  <si>
    <t>Progetto illuminotecnico</t>
  </si>
  <si>
    <t>M4</t>
  </si>
  <si>
    <t>Alloggi riservati nelle immediate vicinanze del luogo dell’evento e  ben collegati i mezzi pubblici</t>
  </si>
  <si>
    <t>Ai o alle partecipanti saranno messe a disposizione camere nelle vicinanze della sede dell'evento o facilmente raggiungibili con i mezzi di trasporto pubblico.</t>
  </si>
  <si>
    <t>Presentazione dei contratti con i/le performer o dichiarazione che non sono stati stipulati contratti di questo tipo</t>
  </si>
  <si>
    <t>R7</t>
  </si>
  <si>
    <t>Dichiaro che la misura sarà attuata Previsto numero massimo di visitatori: .........</t>
  </si>
  <si>
    <t>M5</t>
  </si>
  <si>
    <t>Sono disponibili sufficienti parcheggi per biciclette</t>
  </si>
  <si>
    <t>Presso il luogo dell'evento devono essere disponibili spazi di parcheggio per biciclette pari almeno al 10% del numero stimato di partecipanti giornalieri.  A questo scopo possono essere allestiti elementi mobili</t>
  </si>
  <si>
    <t>Indicazione del numero di partecipanti giornalieri previsto ed elenco  dei parcheggi per bici disponibili nelle vicinanze o degli elementi mobili appositamente predisposti</t>
  </si>
  <si>
    <t>R8</t>
  </si>
  <si>
    <t>Contratto di noleggio di servizi igienici e autorizzazione all'immissione nella rete fognaria</t>
  </si>
  <si>
    <t>M6</t>
  </si>
  <si>
    <t>L'accessibilità in bicicletta è parte integrante della promozione dell'evento.</t>
  </si>
  <si>
    <t xml:space="preserve">Sulla homepage e su manifesti, volantini, inviti ecc. si fa riferimento a una buona accessibilità in bicicletta e a strutture di parcheggio adeguate. </t>
  </si>
  <si>
    <t>Riferimento alla homepage, copia del volantino, ecc. da cui è possibile evincere queste informazioni.</t>
  </si>
  <si>
    <t>Prova d'acquisto corrispondente</t>
  </si>
  <si>
    <t>M7</t>
  </si>
  <si>
    <t>Non sono previsti parcheggi appositamente dedicati e gratuiti presso la sede dell'evento.</t>
  </si>
  <si>
    <t>Non è necessario indicare in modo specifico i posti auto gratuiti nella sede dell'evento. Tuttavia, se la sede dell'evento si trova in un'area con ampie capacità di parcheggi gratuiti, queste non devono essere ridotte, ad esempio chiudendo i parcheggi</t>
  </si>
  <si>
    <t>Riferimento alla homepage, copia del volantino, ecc. da cui si evince che non viene fatto alcun riferimento ai parcheggi gratuiti.</t>
  </si>
  <si>
    <t xml:space="preserve">Non sono previsti servizi igienici appositamente messi a disposizione </t>
  </si>
  <si>
    <t>M9</t>
  </si>
  <si>
    <t>Il personale è invitato ad essere d'esempio per la mobilità sostenibile</t>
  </si>
  <si>
    <t>Si invita il personale a servirsi dei mezzi pubblici per raggiungere la sede dell'evento, o in alternativa di muoversi a piedi o in bicicletta.</t>
  </si>
  <si>
    <t>L'avviso scritto al personale è documentato</t>
  </si>
  <si>
    <t>M10</t>
  </si>
  <si>
    <t>Viaggiare nel rispetto dell'ambiente</t>
  </si>
  <si>
    <t>L'invito/annuncio dell'evento contiene una nota in cui si richiede di viaggiare nel rispetto dell'ambiente.</t>
  </si>
  <si>
    <t>Non vengono utilizzati detergenti</t>
  </si>
  <si>
    <t>RISTORAZIONE</t>
  </si>
  <si>
    <t>CAM 4.1.18</t>
  </si>
  <si>
    <t>V1</t>
  </si>
  <si>
    <t>Bevande fredde solo in contenitori a rendere</t>
  </si>
  <si>
    <t>Ad eccezione di spumante,  prosecco, champagne, vino in bottiglia, tutte le bevande fredde sono fornite in contenitori a rendere.</t>
  </si>
  <si>
    <t>Contratto o accordo con il fornitore di bevande</t>
  </si>
  <si>
    <t>R11</t>
  </si>
  <si>
    <t>V2</t>
  </si>
  <si>
    <t>Vengono utilizzati prodotti regionali nella ristorazione</t>
  </si>
  <si>
    <t>esclusivamente</t>
  </si>
  <si>
    <t xml:space="preserve">Garanzia scritta di chi organizza l'evento </t>
  </si>
  <si>
    <t>Dichiaro che la misura sarà attuata. Autorizzazione all'immissione in rete fognaria</t>
  </si>
  <si>
    <t>prevalentemente</t>
  </si>
  <si>
    <t>R12</t>
  </si>
  <si>
    <t>Documentazione dell'invito alla formazione</t>
  </si>
  <si>
    <t>V3</t>
  </si>
  <si>
    <t>Le bevande (ad eccezione dell'acqua) e gli alimenti sono certificati biologici e, se possibile, provengono dal commercio equo e solidale.</t>
  </si>
  <si>
    <t>Tutti gli alimenti e le bevande commercializzati come tali provengono da agricoltura biologica certificata, con marchio riconosciuto e, se possibile, provengono dal commercio equo e solidale.</t>
  </si>
  <si>
    <t>Garanzia scritta da parte di chi organizza l'evento e, se del caso, integrata da contratti con gli operatori dello stand.</t>
  </si>
  <si>
    <t>Contratto con la tipografia o la copisteria</t>
  </si>
  <si>
    <t>V4</t>
  </si>
  <si>
    <t>Si rinuncia alle confezioni monoporzione</t>
  </si>
  <si>
    <t>Senape, ketchup, latte, zucchero ecc. non sono disponibili in confezioni monoporzione.</t>
  </si>
  <si>
    <t>Fatturazione della tipografia o copisteria</t>
  </si>
  <si>
    <t>V5</t>
  </si>
  <si>
    <t>Stoviglie e posate esclusivamente riutilizzabili</t>
  </si>
  <si>
    <t>Le bevande e il cibo vengono serviti solo in stoviglie riutilizzabili (bicchieri, tazze, tazzine, piatti, ciotole, ecc.).</t>
  </si>
  <si>
    <t>R15</t>
  </si>
  <si>
    <t>V6</t>
  </si>
  <si>
    <t>I prodotti cartacei nel settore della ristorazione sono realizzati con carta riciclata</t>
  </si>
  <si>
    <t>Vengono utilizzati solo tovaglioli ecc. realizzati con materiale riciclato al 100%.</t>
  </si>
  <si>
    <t>Dichiaro che la misura sarà attuata. Accordo corrispondente con gli stand</t>
  </si>
  <si>
    <t>V7</t>
  </si>
  <si>
    <t xml:space="preserve">I piatti sono serviti anche in porzioni ridotte </t>
  </si>
  <si>
    <t>Offerta dei piatti in  porzioni di diverse dimensioni</t>
  </si>
  <si>
    <t xml:space="preserve">FERMATA:____________LINEA:_______ </t>
  </si>
  <si>
    <t>V8</t>
  </si>
  <si>
    <t>Gli alimenti sono prodotti e forniti in base alla domanda</t>
  </si>
  <si>
    <t>I buffet vengono riforniti in momenti diversi e in linea con la domanda, il cibo viene preparato in base alla richiesta.</t>
  </si>
  <si>
    <t>FERMATA:____________LINEA:_______ Contratto con la società di autobus per il trasporto con navetta</t>
  </si>
  <si>
    <t>V9</t>
  </si>
  <si>
    <t>M2/M6/M7/M8/M9/M10/K1</t>
  </si>
  <si>
    <t>Homepage (link):______________</t>
  </si>
  <si>
    <t>CAM 4.1.16</t>
  </si>
  <si>
    <t>V10</t>
  </si>
  <si>
    <t>Piatti vegetariani  e/o vegani</t>
  </si>
  <si>
    <t>Vengono offerti sufficienti piatti vegetariani e vegani (oltre ai dessert).</t>
  </si>
  <si>
    <t>Homepage (link):______________; Documenti</t>
  </si>
  <si>
    <t>V11</t>
  </si>
  <si>
    <t>Fornitura di acqua di rubinetto</t>
  </si>
  <si>
    <t>L'acqua del rubinetto viene fornita gratuitamente</t>
  </si>
  <si>
    <t>Evento gratuito</t>
  </si>
  <si>
    <t>V13</t>
  </si>
  <si>
    <t>La frutta e la verdura sono di stagione</t>
  </si>
  <si>
    <t>Assicurazione scritta da parte di chi organizza l'evento e prova di pagamento</t>
  </si>
  <si>
    <t>Feedback del fornitore di servizi di trasporto</t>
  </si>
  <si>
    <t>Nessun contratto previsto</t>
  </si>
  <si>
    <t>RIFIUTI</t>
  </si>
  <si>
    <t>CAM 4.1.19</t>
  </si>
  <si>
    <t>A1</t>
  </si>
  <si>
    <t>I rifiuti alimentari e gli oli/grassi vengono smaltiti separatamente.</t>
  </si>
  <si>
    <t>Può essere smaltito anche nel bidone dei rifiuti organici per piccole quantità.</t>
  </si>
  <si>
    <t>Contratti con i/le performer</t>
  </si>
  <si>
    <t>A2</t>
  </si>
  <si>
    <t>Raccolta differenziata delle frazioni di rifiuti</t>
  </si>
  <si>
    <t>Predisposizione di un sistema di raccolta dei rifiuti adeguato alla tipologia e dimensioni dell'evento</t>
  </si>
  <si>
    <t>Presentazione del piano gestione rifiuti ed eventualmente gli accordi contrattuali con gli  stand.</t>
  </si>
  <si>
    <t>Numero di partecipanti previsto (al giorno): _______
Parcheggi per bici (dove e quanti circa?)______________</t>
  </si>
  <si>
    <t>A3</t>
  </si>
  <si>
    <t>Nomina di personale responsabile della gestione dei rifiuti</t>
  </si>
  <si>
    <t>Le persone addette alla gestione dei rifiuti sono responsabili della corretta separazione e dello svuotamento dei contenitori dei rifiuti per tutta la durata dell'evento.</t>
  </si>
  <si>
    <t xml:space="preserve">Dichiarazione scritta di chi organizza l'evento </t>
  </si>
  <si>
    <t>M12</t>
  </si>
  <si>
    <t>CAM 4.1.17</t>
  </si>
  <si>
    <t>A5</t>
  </si>
  <si>
    <t xml:space="preserve">Rinuncia alle tovaglie usa e getta </t>
  </si>
  <si>
    <t>Non vengono utilizzate tovaglie usa e getta.</t>
  </si>
  <si>
    <t>Garanzia scritta di chi organizza l'evento e, se del caso, accordi contrattuali con gli operatori dello stand.</t>
  </si>
  <si>
    <t>Contratto o accordo  con i fornitori di bevande</t>
  </si>
  <si>
    <t>ENERGIA</t>
  </si>
  <si>
    <t>E1</t>
  </si>
  <si>
    <t>Fornitura di energia verde certificata</t>
  </si>
  <si>
    <t>Utilizzo di elettricità verde o compensazione finanziaria alle organizzazioni ambientaliste riconosciute</t>
  </si>
  <si>
    <t>Fattura per l'acquisto di energia elettrica o ricevuta dell'avvenuta donazione</t>
  </si>
  <si>
    <t>Fatture dei fornitori di bevande</t>
  </si>
  <si>
    <t>E3</t>
  </si>
  <si>
    <t>Il luogo dell’evento è certificato</t>
  </si>
  <si>
    <t>Il luogo dell’evento dispone di una certificazione di sostenibilità che include anche gli aspetti ecologici.</t>
  </si>
  <si>
    <t>Certificazione di sostenibilità del luogo dell'evento</t>
  </si>
  <si>
    <t>V3/V4/V5/V6/V7/V8/V10/V12</t>
  </si>
  <si>
    <t>Dek. LH 21./01/2021 Nr. 11</t>
  </si>
  <si>
    <t>E6</t>
  </si>
  <si>
    <t>Riscaldamento degli ambienti fino a un massimo di 20 °C</t>
  </si>
  <si>
    <t>Accordo contrattuale con il locatore dei locali</t>
  </si>
  <si>
    <t>Dichiaro che la misura sarà attuata. Contratti con gli operatori degli stand</t>
  </si>
  <si>
    <t>E7</t>
  </si>
  <si>
    <t>Raffreddamento fino a max. 6 °C al di sotto della temperatura esterna</t>
  </si>
  <si>
    <t>Prova di avvenuto contatto con organizzazioni non profit</t>
  </si>
  <si>
    <t>ALTRO</t>
  </si>
  <si>
    <t>W1</t>
  </si>
  <si>
    <t>I documenti per la stampa e il materiale per chi partecipa all'evento in formato digitale</t>
  </si>
  <si>
    <t>I documenti per la stampa e il materiale per chi partecipa all'eventosono disponibili anche in formato digitale</t>
  </si>
  <si>
    <t>Dichiaro che la misura sarà attuata. Accordo con gli operatori degli stand</t>
  </si>
  <si>
    <t>W2</t>
  </si>
  <si>
    <t>Tipografia con certificazione ambientale</t>
  </si>
  <si>
    <t>Tutti i prodotti di stampa provengono da una tipografia con certificazione ambientale e sono prodotti su carta riciclata.</t>
  </si>
  <si>
    <t>Garanzia scritta da parte di chi organizza l'evento o dichiarazione della tipografia</t>
  </si>
  <si>
    <t>Piano rifiuti e, se necessario, accordi contrattuali con gli operatori degli stand.</t>
  </si>
  <si>
    <t>COMUNICAZIONE</t>
  </si>
  <si>
    <t>K1</t>
  </si>
  <si>
    <t>L'evento è pubblicizzato come  GreenEvent / going GreenEvent</t>
  </si>
  <si>
    <t>A4/A5/A6/E2/E4/E5</t>
  </si>
  <si>
    <t>CAM 4.1.1</t>
  </si>
  <si>
    <t>K2</t>
  </si>
  <si>
    <t>Persona responsabile con obbligo di formazione</t>
  </si>
  <si>
    <t>Persona di contatto per l'organismo di certificazione per tutto il periodo dell'evento; responsabile della corretta attuazione della formazione obbligatoria.</t>
  </si>
  <si>
    <t>Nome della persona con i dati di contatto</t>
  </si>
  <si>
    <t>Dichiaro che la misura sarà attuata. Accordi contrattuali con gli operatori degli stand</t>
  </si>
  <si>
    <t xml:space="preserve">La checklist è stata compilata da: </t>
  </si>
  <si>
    <t>in data:</t>
  </si>
  <si>
    <r>
      <t xml:space="preserve">La checklist compilata è da inviare al seguente indirizzo e-mail: </t>
    </r>
    <r>
      <rPr>
        <b/>
        <sz val="20"/>
        <color theme="1"/>
        <rFont val="Calibri"/>
        <family val="2"/>
        <scheme val="minor"/>
      </rPr>
      <t xml:space="preserve">greenevent@provincia.bz.it
</t>
    </r>
    <r>
      <rPr>
        <sz val="20"/>
        <color theme="1"/>
        <rFont val="Calibri"/>
        <family val="2"/>
        <scheme val="minor"/>
      </rPr>
      <t>Ulteriori documenti richiesti:
         • richiesta per la certificazione going GreenEvent o GreenEvent: compilata, firmata e con imposta di bollo assolta (ove non sia prevista l'esenzione dall’imposta di bollo);
         • copia del documento d’identità (se la richiesta è sottoscritta con firma autografa, non digitalmente);
         • dichiarazione relativa all’imposta di bollo: compilata e firmata (questa seconda marca da bollo è necessaria per il rilascio della certificazione, ove non sia prevista l'esenzione            dall’imposta di bollo)</t>
    </r>
  </si>
  <si>
    <r>
      <t>Ogni evento ha premesse e caratteristiche diverse. Nell’ultima colonna possono essere indicate annotazioni particolari, se necessario. Nella valutazione della checklist, per queste misure si terrà conto di questo aspetto. La valutazione viene effettuata dall’Ufficio Gestione rifiuti.
Nel</t>
    </r>
    <r>
      <rPr>
        <b/>
        <sz val="20"/>
        <color theme="1"/>
        <rFont val="Calibri"/>
        <family val="2"/>
        <scheme val="minor"/>
      </rPr>
      <t xml:space="preserve"> primo anno </t>
    </r>
    <r>
      <rPr>
        <sz val="20"/>
        <color theme="1"/>
        <rFont val="Calibri"/>
        <family val="2"/>
        <scheme val="minor"/>
      </rPr>
      <t xml:space="preserve">è possibile ottenere il riconoscimento </t>
    </r>
    <r>
      <rPr>
        <b/>
        <sz val="20"/>
        <color theme="1"/>
        <rFont val="Calibri"/>
        <family val="2"/>
        <scheme val="minor"/>
      </rPr>
      <t>“going GreenEvent”</t>
    </r>
    <r>
      <rPr>
        <sz val="20"/>
        <color theme="1"/>
        <rFont val="Calibri"/>
        <family val="2"/>
        <scheme val="minor"/>
      </rPr>
      <t xml:space="preserve">. A questo scopo, dovranno essere applicate </t>
    </r>
    <r>
      <rPr>
        <b/>
        <sz val="20"/>
        <color theme="1"/>
        <rFont val="Calibri"/>
        <family val="2"/>
        <scheme val="minor"/>
      </rPr>
      <t>tutte le misure obbligatorie</t>
    </r>
    <r>
      <rPr>
        <sz val="20"/>
        <color theme="1"/>
        <rFont val="Calibri"/>
        <family val="2"/>
        <scheme val="minor"/>
      </rPr>
      <t xml:space="preserve"> e dovrà essere raggiunto</t>
    </r>
    <r>
      <rPr>
        <b/>
        <sz val="20"/>
        <color theme="1"/>
        <rFont val="Calibri"/>
        <family val="2"/>
        <scheme val="minor"/>
      </rPr>
      <t xml:space="preserve"> più della metà del punteggio massimo raggiungibile</t>
    </r>
    <r>
      <rPr>
        <sz val="20"/>
        <color theme="1"/>
        <rFont val="Calibri"/>
        <family val="2"/>
        <scheme val="minor"/>
      </rPr>
      <t xml:space="preserve"> con l'applicazione delle </t>
    </r>
    <r>
      <rPr>
        <b/>
        <sz val="20"/>
        <color theme="1"/>
        <rFont val="Calibri"/>
        <family val="2"/>
        <scheme val="minor"/>
      </rPr>
      <t>misure facoltative</t>
    </r>
    <r>
      <rPr>
        <sz val="20"/>
        <color theme="1"/>
        <rFont val="Calibri"/>
        <family val="2"/>
        <scheme val="minor"/>
      </rPr>
      <t>.
Nel caso di una valutazione positiva in seguito a controllo, per l</t>
    </r>
    <r>
      <rPr>
        <b/>
        <sz val="20"/>
        <color theme="1"/>
        <rFont val="Calibri"/>
        <family val="2"/>
        <scheme val="minor"/>
      </rPr>
      <t xml:space="preserve">’evento successivo </t>
    </r>
    <r>
      <rPr>
        <sz val="20"/>
        <color theme="1"/>
        <rFont val="Calibri"/>
        <family val="2"/>
        <scheme val="minor"/>
      </rPr>
      <t xml:space="preserve">potrà essere richiesto il riconoscimento </t>
    </r>
    <r>
      <rPr>
        <b/>
        <sz val="20"/>
        <color theme="1"/>
        <rFont val="Calibri"/>
        <family val="2"/>
        <scheme val="minor"/>
      </rPr>
      <t>“GreenEvent”</t>
    </r>
    <r>
      <rPr>
        <sz val="20"/>
        <color theme="1"/>
        <rFont val="Calibri"/>
        <family val="2"/>
        <scheme val="minor"/>
      </rPr>
      <t xml:space="preserve">. A questo scopo gli organizzatori dovranno adottare oltre a </t>
    </r>
    <r>
      <rPr>
        <b/>
        <sz val="20"/>
        <color theme="1"/>
        <rFont val="Calibri"/>
        <family val="2"/>
        <scheme val="minor"/>
      </rPr>
      <t>tutte le misure obbligatorie</t>
    </r>
    <r>
      <rPr>
        <sz val="20"/>
        <color theme="1"/>
        <rFont val="Calibri"/>
        <family val="2"/>
        <scheme val="minor"/>
      </rPr>
      <t xml:space="preserve"> anche</t>
    </r>
    <r>
      <rPr>
        <b/>
        <sz val="20"/>
        <color theme="1"/>
        <rFont val="Calibri"/>
        <family val="2"/>
        <scheme val="minor"/>
      </rPr>
      <t xml:space="preserve"> misure facoltative s</t>
    </r>
    <r>
      <rPr>
        <sz val="20"/>
        <color theme="1"/>
        <rFont val="Calibri"/>
        <family val="2"/>
        <scheme val="minor"/>
      </rPr>
      <t xml:space="preserve">ufficienti a raggiungere almeno </t>
    </r>
    <r>
      <rPr>
        <b/>
        <sz val="20"/>
        <color theme="1"/>
        <rFont val="Calibri"/>
        <family val="2"/>
        <scheme val="minor"/>
      </rPr>
      <t xml:space="preserve">tre quarti del punteggio massimo ottenibile </t>
    </r>
    <r>
      <rPr>
        <sz val="20"/>
        <color theme="1"/>
        <rFont val="Calibri"/>
        <family val="2"/>
        <scheme val="minor"/>
      </rPr>
      <t xml:space="preserve">applicando tutte le </t>
    </r>
    <r>
      <rPr>
        <b/>
        <sz val="20"/>
        <color theme="1"/>
        <rFont val="Calibri"/>
        <family val="2"/>
        <scheme val="minor"/>
      </rPr>
      <t>le misure facoltative</t>
    </r>
    <r>
      <rPr>
        <sz val="20"/>
        <color theme="1"/>
        <rFont val="Calibri"/>
        <family val="2"/>
        <scheme val="minor"/>
      </rPr>
      <t xml:space="preserve"> previste Per la tipologia d'evento (tenendo conto dei pesi diversi delle singole misure).</t>
    </r>
  </si>
  <si>
    <t>maximale Punktzahl</t>
  </si>
  <si>
    <t>GreenEvent</t>
  </si>
  <si>
    <t>going GreenEvent</t>
  </si>
  <si>
    <t>Tutte le misure applicabili</t>
  </si>
  <si>
    <t>Correzione se misure non applicabili</t>
  </si>
  <si>
    <t>F</t>
  </si>
  <si>
    <t>O</t>
  </si>
  <si>
    <t>Commenti Ufficio</t>
  </si>
  <si>
    <t>Le eccedenze di cibo vengono donate ad organizzazioni benefiche o distribuite internamente</t>
  </si>
  <si>
    <t>Le eccedenze alimentari vengono offerte in vendita a organizzazioni caritatevoli (Banco Alimentare, tavole alimentari , ecc.)  o distribuite internamente</t>
  </si>
  <si>
    <t>Prova di aver preso contatto con queste organizzazioni in tempo utile prima dell'evento o prova di aver distribuito le eccedenze tra i collaboratori.</t>
  </si>
  <si>
    <t>Non applicabili</t>
  </si>
  <si>
    <t>GE</t>
  </si>
  <si>
    <t>Dichiaro che la misura sarà attuata. Fattura relativa all'acquisto di energia elettrica o ricevuta della donazione effettuata</t>
  </si>
  <si>
    <t>gGE</t>
  </si>
  <si>
    <t>Attestato di certificazione dei locali utilizzati</t>
  </si>
  <si>
    <t>E6/E7</t>
  </si>
  <si>
    <t>Accordo contrattuale con il proprietario dei locali</t>
  </si>
  <si>
    <t>Dichiarazione/attestato della tipografia</t>
  </si>
  <si>
    <t>Inserire il nome, il cognome, il numero di telefono e l'indirizzo e-mail della persona di contatto.</t>
  </si>
  <si>
    <t xml:space="preserve">                  Checklist per la certificazione                    going GreenEvent             GreenEvent</t>
  </si>
  <si>
    <r>
      <t>Distanza massima dalla prossima fermata dell'autobus 500 m (accessibile due volte all'ora);</t>
    </r>
    <r>
      <rPr>
        <b/>
        <sz val="16"/>
        <color theme="1"/>
        <rFont val="Calibri"/>
        <family val="2"/>
        <scheme val="minor"/>
      </rPr>
      <t xml:space="preserve"> servizio navetta se necessario </t>
    </r>
  </si>
  <si>
    <t>Rev.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</si>
</sst>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1"/>
      <color rgb="FFFF0000"/>
      <name val="Calibri"/>
      <family val="2"/>
      <scheme val="minor"/>
    </font>
    <font>
      <b/>
      <sz val="11"/>
      <color theme="1"/>
      <name val="Calibri"/>
      <family val="2"/>
      <scheme val="minor"/>
    </font>
    <font>
      <u/>
      <sz val="11"/>
      <color theme="10"/>
      <name val="Calibri"/>
      <family val="2"/>
      <scheme val="minor"/>
    </font>
    <font>
      <b/>
      <sz val="24"/>
      <color theme="1"/>
      <name val="Calibri"/>
      <family val="2"/>
      <scheme val="minor"/>
    </font>
    <font>
      <sz val="16"/>
      <color theme="1"/>
      <name val="Calibri"/>
      <family val="2"/>
      <scheme val="minor"/>
    </font>
    <font>
      <b/>
      <sz val="18"/>
      <color theme="1"/>
      <name val="Calibri"/>
      <family val="2"/>
      <scheme val="minor"/>
    </font>
    <font>
      <b/>
      <sz val="22"/>
      <color theme="1"/>
      <name val="Calibri"/>
      <family val="2"/>
      <scheme val="minor"/>
    </font>
    <font>
      <b/>
      <sz val="22"/>
      <name val="Calibri"/>
      <family val="2"/>
      <scheme val="minor"/>
    </font>
    <font>
      <b/>
      <sz val="18"/>
      <name val="Calibri"/>
      <family val="2"/>
      <scheme val="minor"/>
    </font>
    <font>
      <b/>
      <sz val="18"/>
      <color rgb="FFFF0000"/>
      <name val="Calibri"/>
      <family val="2"/>
      <scheme val="minor"/>
    </font>
    <font>
      <b/>
      <sz val="18"/>
      <color theme="9" tint="-0.499984740745262"/>
      <name val="Calibri"/>
      <family val="2"/>
      <scheme val="minor"/>
    </font>
    <font>
      <b/>
      <sz val="18"/>
      <color theme="9" tint="0.59999389629810485"/>
      <name val="Calibri"/>
      <family val="2"/>
      <scheme val="minor"/>
    </font>
    <font>
      <b/>
      <sz val="18"/>
      <color rgb="FFFFFF00"/>
      <name val="Calibri"/>
      <family val="2"/>
      <scheme val="minor"/>
    </font>
    <font>
      <b/>
      <sz val="16"/>
      <color theme="1"/>
      <name val="Calibri"/>
      <family val="2"/>
      <scheme val="minor"/>
    </font>
    <font>
      <b/>
      <sz val="28"/>
      <name val="Arial"/>
      <family val="2"/>
    </font>
    <font>
      <b/>
      <sz val="28"/>
      <color theme="1"/>
      <name val="Arial"/>
      <family val="2"/>
    </font>
    <font>
      <b/>
      <sz val="11"/>
      <color rgb="FFFF0000"/>
      <name val="Calibri"/>
      <family val="2"/>
      <scheme val="minor"/>
    </font>
    <font>
      <sz val="18"/>
      <color theme="1"/>
      <name val="Calibri"/>
      <family val="2"/>
      <scheme val="minor"/>
    </font>
    <font>
      <sz val="11"/>
      <name val="Calibri"/>
      <family val="2"/>
      <scheme val="minor"/>
    </font>
    <font>
      <b/>
      <sz val="20"/>
      <color theme="1"/>
      <name val="Calibri"/>
      <family val="2"/>
      <scheme val="minor"/>
    </font>
    <font>
      <sz val="20"/>
      <color theme="1"/>
      <name val="Calibri"/>
      <family val="2"/>
      <scheme val="minor"/>
    </font>
    <font>
      <b/>
      <sz val="16"/>
      <color indexed="81"/>
      <name val="Segoe UI"/>
      <family val="2"/>
    </font>
    <font>
      <sz val="16"/>
      <color indexed="81"/>
      <name val="Segoe UI"/>
      <family val="2"/>
    </font>
    <font>
      <b/>
      <sz val="16"/>
      <color indexed="81"/>
      <name val="Tahoma"/>
      <family val="2"/>
    </font>
    <font>
      <b/>
      <sz val="28"/>
      <color theme="1"/>
      <name val="Calibri"/>
      <family val="2"/>
      <scheme val="minor"/>
    </font>
    <font>
      <b/>
      <sz val="14"/>
      <color rgb="FFFF0000"/>
      <name val="Calibri"/>
      <family val="2"/>
      <scheme val="minor"/>
    </font>
    <font>
      <b/>
      <sz val="14"/>
      <color theme="1"/>
      <name val="Calibri"/>
      <family val="2"/>
      <scheme val="minor"/>
    </font>
    <font>
      <b/>
      <sz val="20"/>
      <color indexed="81"/>
      <name val="Tahoma"/>
      <family val="2"/>
    </font>
  </fonts>
  <fills count="10">
    <fill>
      <patternFill patternType="none"/>
    </fill>
    <fill>
      <patternFill patternType="gray125"/>
    </fill>
    <fill>
      <patternFill patternType="solid">
        <fgColor rgb="FFA9BF00"/>
        <bgColor indexed="64"/>
      </patternFill>
    </fill>
    <fill>
      <patternFill patternType="solid">
        <fgColor theme="0" tint="-0.14999847407452621"/>
        <bgColor indexed="64"/>
      </patternFill>
    </fill>
    <fill>
      <patternFill patternType="solid">
        <fgColor rgb="FFA9CDE9"/>
        <bgColor indexed="64"/>
      </patternFill>
    </fill>
    <fill>
      <patternFill patternType="solid">
        <fgColor rgb="FFFF0000"/>
        <bgColor indexed="64"/>
      </patternFill>
    </fill>
    <fill>
      <patternFill patternType="solid">
        <fgColor rgb="FF00B05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6" tint="0.79998168889431442"/>
        <bgColor indexed="64"/>
      </patternFill>
    </fill>
  </fills>
  <borders count="38">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3" fillId="0" borderId="0" applyNumberFormat="0" applyFill="0" applyBorder="0" applyAlignment="0" applyProtection="0"/>
  </cellStyleXfs>
  <cellXfs count="150">
    <xf numFmtId="0" fontId="0" fillId="0" borderId="0" xfId="0"/>
    <xf numFmtId="0" fontId="4" fillId="2" borderId="0" xfId="0" applyFont="1" applyFill="1" applyAlignment="1">
      <alignment vertical="center"/>
    </xf>
    <xf numFmtId="0" fontId="0" fillId="2" borderId="0" xfId="0" applyFill="1" applyAlignment="1">
      <alignment vertical="center"/>
    </xf>
    <xf numFmtId="0" fontId="5" fillId="2" borderId="0" xfId="0" applyFont="1" applyFill="1" applyAlignment="1">
      <alignment vertical="center"/>
    </xf>
    <xf numFmtId="0" fontId="2" fillId="2" borderId="0" xfId="0" applyFont="1" applyFill="1" applyAlignment="1">
      <alignment horizontal="center" vertical="center"/>
    </xf>
    <xf numFmtId="0" fontId="0" fillId="2" borderId="0" xfId="0" applyFill="1" applyAlignment="1">
      <alignment horizontal="center" vertical="center"/>
    </xf>
    <xf numFmtId="0" fontId="0" fillId="0" borderId="0" xfId="0" applyAlignment="1">
      <alignment vertical="center"/>
    </xf>
    <xf numFmtId="14" fontId="8" fillId="3" borderId="1" xfId="0" applyNumberFormat="1" applyFont="1" applyFill="1" applyBorder="1" applyAlignment="1" applyProtection="1">
      <alignment horizontal="center" vertical="center"/>
      <protection locked="0"/>
    </xf>
    <xf numFmtId="0" fontId="7" fillId="2" borderId="0" xfId="0" applyFont="1" applyFill="1" applyAlignment="1">
      <alignment vertical="center" wrapText="1"/>
    </xf>
    <xf numFmtId="0" fontId="6" fillId="4" borderId="6" xfId="0" applyFont="1" applyFill="1" applyBorder="1" applyAlignment="1">
      <alignment vertical="center" wrapText="1"/>
    </xf>
    <xf numFmtId="0" fontId="14" fillId="4" borderId="6" xfId="0" applyFont="1" applyFill="1" applyBorder="1" applyAlignment="1">
      <alignment horizontal="center" vertical="center" wrapText="1"/>
    </xf>
    <xf numFmtId="0" fontId="6" fillId="4" borderId="6" xfId="0" applyFont="1" applyFill="1" applyBorder="1" applyAlignment="1">
      <alignment horizontal="left"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5" fillId="0" borderId="0" xfId="0" applyFont="1" applyAlignment="1">
      <alignment horizontal="center" vertical="center"/>
    </xf>
    <xf numFmtId="0" fontId="16" fillId="0" borderId="0" xfId="0" applyFont="1" applyAlignment="1">
      <alignment horizontal="center" vertical="center"/>
    </xf>
    <xf numFmtId="0" fontId="17" fillId="0" borderId="8" xfId="0" applyFont="1" applyBorder="1" applyAlignment="1">
      <alignment vertical="center"/>
    </xf>
    <xf numFmtId="0" fontId="14" fillId="0" borderId="9" xfId="0" applyFont="1" applyBorder="1" applyAlignment="1">
      <alignment vertical="center"/>
    </xf>
    <xf numFmtId="0" fontId="5" fillId="5" borderId="10" xfId="0" applyFont="1" applyFill="1" applyBorder="1" applyAlignment="1">
      <alignment vertical="center"/>
    </xf>
    <xf numFmtId="0" fontId="5" fillId="0" borderId="11" xfId="0" applyFont="1" applyBorder="1" applyAlignment="1">
      <alignment vertical="center" wrapText="1"/>
    </xf>
    <xf numFmtId="0" fontId="5" fillId="0" borderId="12" xfId="0" applyFont="1" applyBorder="1" applyAlignment="1">
      <alignment vertical="center" wrapText="1"/>
    </xf>
    <xf numFmtId="0" fontId="9" fillId="3" borderId="12" xfId="0" applyFont="1" applyFill="1" applyBorder="1" applyAlignment="1" applyProtection="1">
      <alignment horizontal="center" vertical="center" wrapText="1"/>
      <protection locked="0"/>
    </xf>
    <xf numFmtId="0" fontId="5" fillId="3" borderId="12" xfId="0" applyFont="1" applyFill="1" applyBorder="1" applyAlignment="1" applyProtection="1">
      <alignment horizontal="left" vertical="center" wrapText="1"/>
      <protection locked="0"/>
    </xf>
    <xf numFmtId="0" fontId="1" fillId="0" borderId="10" xfId="0" applyFont="1" applyBorder="1" applyAlignment="1">
      <alignment horizontal="center" vertical="center"/>
    </xf>
    <xf numFmtId="0" fontId="0" fillId="0" borderId="10" xfId="0" applyBorder="1" applyAlignment="1">
      <alignment horizontal="center" vertical="center"/>
    </xf>
    <xf numFmtId="0" fontId="18" fillId="0" borderId="11" xfId="0" applyFont="1" applyBorder="1" applyAlignment="1">
      <alignment vertical="center"/>
    </xf>
    <xf numFmtId="0" fontId="18" fillId="0" borderId="11" xfId="0" applyFont="1" applyBorder="1" applyAlignment="1">
      <alignment vertical="center" wrapText="1"/>
    </xf>
    <xf numFmtId="0" fontId="17" fillId="0" borderId="16" xfId="0" applyFont="1" applyBorder="1" applyAlignment="1">
      <alignment vertical="center"/>
    </xf>
    <xf numFmtId="0" fontId="14" fillId="0" borderId="17" xfId="0" applyFont="1" applyBorder="1" applyAlignment="1">
      <alignment vertical="center"/>
    </xf>
    <xf numFmtId="0" fontId="5" fillId="5" borderId="11" xfId="0" applyFont="1" applyFill="1" applyBorder="1" applyAlignment="1">
      <alignment vertical="center"/>
    </xf>
    <xf numFmtId="0" fontId="6" fillId="3" borderId="11" xfId="0" applyFont="1" applyFill="1" applyBorder="1" applyAlignment="1" applyProtection="1">
      <alignment horizontal="center" vertical="center"/>
      <protection locked="0"/>
    </xf>
    <xf numFmtId="0" fontId="1" fillId="0" borderId="11" xfId="0" applyFont="1" applyBorder="1" applyAlignment="1">
      <alignment horizontal="center" vertical="center"/>
    </xf>
    <xf numFmtId="0" fontId="0" fillId="0" borderId="11" xfId="0" applyBorder="1" applyAlignment="1">
      <alignment horizontal="center" vertical="center"/>
    </xf>
    <xf numFmtId="0" fontId="5" fillId="0" borderId="11" xfId="0" applyFont="1" applyBorder="1" applyAlignment="1">
      <alignment vertical="center"/>
    </xf>
    <xf numFmtId="0" fontId="18" fillId="0" borderId="11" xfId="0" applyFont="1" applyBorder="1"/>
    <xf numFmtId="0" fontId="17" fillId="0" borderId="19" xfId="0" applyFont="1" applyBorder="1" applyAlignment="1">
      <alignment vertical="center"/>
    </xf>
    <xf numFmtId="0" fontId="14" fillId="0" borderId="20" xfId="0" applyFont="1" applyBorder="1" applyAlignment="1">
      <alignment vertical="center"/>
    </xf>
    <xf numFmtId="0" fontId="5" fillId="5" borderId="21" xfId="0" applyFont="1" applyFill="1" applyBorder="1" applyAlignment="1">
      <alignment vertical="center"/>
    </xf>
    <xf numFmtId="0" fontId="5" fillId="0" borderId="21" xfId="0" applyFont="1" applyBorder="1" applyAlignment="1">
      <alignment vertical="center" wrapText="1"/>
    </xf>
    <xf numFmtId="0" fontId="6" fillId="3" borderId="21" xfId="0" applyFont="1" applyFill="1" applyBorder="1" applyAlignment="1" applyProtection="1">
      <alignment horizontal="center" vertical="center"/>
      <protection locked="0"/>
    </xf>
    <xf numFmtId="0" fontId="1" fillId="0" borderId="21" xfId="0" applyFont="1" applyBorder="1" applyAlignment="1">
      <alignment horizontal="center" vertical="center"/>
    </xf>
    <xf numFmtId="0" fontId="0" fillId="0" borderId="21" xfId="0" applyBorder="1" applyAlignment="1">
      <alignment horizontal="center" vertical="center"/>
    </xf>
    <xf numFmtId="0" fontId="5" fillId="0" borderId="10" xfId="0" applyFont="1" applyBorder="1" applyAlignment="1">
      <alignment vertical="center" wrapText="1"/>
    </xf>
    <xf numFmtId="0" fontId="6" fillId="3" borderId="10" xfId="0" applyFont="1" applyFill="1" applyBorder="1" applyAlignment="1" applyProtection="1">
      <alignment horizontal="center" vertical="center"/>
      <protection locked="0"/>
    </xf>
    <xf numFmtId="0" fontId="5" fillId="3" borderId="14" xfId="0" applyFont="1" applyFill="1" applyBorder="1" applyAlignment="1" applyProtection="1">
      <alignment horizontal="left" vertical="center" wrapText="1"/>
      <protection locked="0"/>
    </xf>
    <xf numFmtId="0" fontId="0" fillId="0" borderId="16" xfId="0" applyBorder="1" applyAlignment="1">
      <alignment vertical="center"/>
    </xf>
    <xf numFmtId="0" fontId="5" fillId="6" borderId="11" xfId="0" applyFont="1" applyFill="1" applyBorder="1" applyAlignment="1">
      <alignment vertical="center"/>
    </xf>
    <xf numFmtId="0" fontId="5" fillId="7" borderId="11" xfId="0" applyFont="1" applyFill="1" applyBorder="1" applyAlignment="1">
      <alignment vertical="center"/>
    </xf>
    <xf numFmtId="0" fontId="5" fillId="0" borderId="24" xfId="0" applyFont="1" applyBorder="1" applyAlignment="1">
      <alignment vertical="center" wrapText="1"/>
    </xf>
    <xf numFmtId="0" fontId="19" fillId="0" borderId="11" xfId="0" applyFont="1" applyBorder="1" applyAlignment="1">
      <alignment horizontal="center" vertical="center"/>
    </xf>
    <xf numFmtId="0" fontId="0" fillId="0" borderId="19" xfId="0" applyBorder="1" applyAlignment="1">
      <alignment vertical="center"/>
    </xf>
    <xf numFmtId="0" fontId="5" fillId="8" borderId="11" xfId="0" applyFont="1" applyFill="1" applyBorder="1" applyAlignment="1">
      <alignment vertical="center"/>
    </xf>
    <xf numFmtId="0" fontId="5" fillId="0" borderId="26" xfId="0" applyFont="1" applyBorder="1" applyAlignment="1">
      <alignment vertical="center" wrapText="1"/>
    </xf>
    <xf numFmtId="0" fontId="6" fillId="3" borderId="26" xfId="0" applyFont="1" applyFill="1" applyBorder="1" applyAlignment="1" applyProtection="1">
      <alignment horizontal="center" vertical="center"/>
      <protection locked="0"/>
    </xf>
    <xf numFmtId="0" fontId="5" fillId="0" borderId="29" xfId="0" applyFont="1" applyBorder="1" applyAlignment="1">
      <alignment vertical="center" wrapText="1"/>
    </xf>
    <xf numFmtId="0" fontId="6" fillId="3" borderId="29" xfId="0" applyFont="1" applyFill="1" applyBorder="1" applyAlignment="1" applyProtection="1">
      <alignment horizontal="center" vertical="center"/>
      <protection locked="0"/>
    </xf>
    <xf numFmtId="0" fontId="0" fillId="0" borderId="29" xfId="0" applyBorder="1" applyAlignment="1">
      <alignment horizontal="center" vertical="center"/>
    </xf>
    <xf numFmtId="0" fontId="6" fillId="3" borderId="17" xfId="0" applyFont="1" applyFill="1" applyBorder="1" applyAlignment="1" applyProtection="1">
      <alignment horizontal="center" vertical="center"/>
      <protection locked="0"/>
    </xf>
    <xf numFmtId="0" fontId="5" fillId="0" borderId="31" xfId="0" applyFont="1" applyBorder="1" applyAlignment="1">
      <alignment vertical="center" wrapText="1"/>
    </xf>
    <xf numFmtId="0" fontId="6" fillId="3" borderId="31" xfId="0" applyFont="1" applyFill="1" applyBorder="1" applyAlignment="1" applyProtection="1">
      <alignment horizontal="center" vertical="center"/>
      <protection locked="0"/>
    </xf>
    <xf numFmtId="0" fontId="5" fillId="7" borderId="21" xfId="0" applyFont="1" applyFill="1" applyBorder="1" applyAlignment="1">
      <alignment vertical="center"/>
    </xf>
    <xf numFmtId="0" fontId="5" fillId="0" borderId="22" xfId="0" applyFont="1" applyBorder="1" applyAlignment="1">
      <alignment vertical="center" wrapText="1"/>
    </xf>
    <xf numFmtId="0" fontId="6" fillId="3" borderId="22" xfId="0" applyFont="1" applyFill="1" applyBorder="1" applyAlignment="1" applyProtection="1">
      <alignment horizontal="center" vertical="center"/>
      <protection locked="0"/>
    </xf>
    <xf numFmtId="0" fontId="0" fillId="0" borderId="33" xfId="0" applyBorder="1" applyAlignment="1">
      <alignment horizontal="center" vertical="center"/>
    </xf>
    <xf numFmtId="0" fontId="5" fillId="3" borderId="21" xfId="0" applyFont="1" applyFill="1" applyBorder="1" applyAlignment="1" applyProtection="1">
      <alignment horizontal="left" vertical="center" wrapText="1"/>
      <protection locked="0"/>
    </xf>
    <xf numFmtId="0" fontId="0" fillId="0" borderId="8" xfId="0" applyBorder="1" applyAlignment="1">
      <alignment vertical="center"/>
    </xf>
    <xf numFmtId="0" fontId="5" fillId="6" borderId="10" xfId="0" applyFont="1" applyFill="1" applyBorder="1" applyAlignment="1">
      <alignment vertical="center"/>
    </xf>
    <xf numFmtId="0" fontId="3" fillId="0" borderId="16" xfId="1" applyBorder="1" applyAlignment="1">
      <alignment vertical="center"/>
    </xf>
    <xf numFmtId="0" fontId="5" fillId="3" borderId="11" xfId="0" applyFont="1" applyFill="1" applyBorder="1" applyAlignment="1" applyProtection="1">
      <alignment vertical="center" wrapText="1"/>
      <protection locked="0"/>
    </xf>
    <xf numFmtId="0" fontId="3" fillId="0" borderId="19" xfId="1" applyBorder="1" applyAlignment="1">
      <alignment vertical="center"/>
    </xf>
    <xf numFmtId="0" fontId="5" fillId="0" borderId="21" xfId="0" applyFont="1" applyBorder="1" applyAlignment="1">
      <alignment vertical="center"/>
    </xf>
    <xf numFmtId="0" fontId="5" fillId="3" borderId="21" xfId="0" applyFont="1" applyFill="1" applyBorder="1" applyAlignment="1" applyProtection="1">
      <alignment vertical="center" wrapText="1"/>
      <protection locked="0"/>
    </xf>
    <xf numFmtId="0" fontId="5" fillId="0" borderId="10" xfId="0" applyFont="1" applyBorder="1" applyAlignment="1">
      <alignment vertical="center"/>
    </xf>
    <xf numFmtId="0" fontId="5" fillId="3" borderId="0" xfId="0" applyFont="1" applyFill="1" applyAlignment="1" applyProtection="1">
      <alignment horizontal="left" vertical="center" wrapText="1"/>
      <protection locked="0"/>
    </xf>
    <xf numFmtId="0" fontId="18" fillId="0" borderId="13" xfId="0" applyFont="1" applyBorder="1"/>
    <xf numFmtId="0" fontId="20" fillId="2" borderId="1" xfId="0" applyFont="1" applyFill="1" applyBorder="1" applyAlignment="1">
      <alignment horizontal="center" vertical="center"/>
    </xf>
    <xf numFmtId="0" fontId="2" fillId="0" borderId="0" xfId="0" applyFont="1" applyAlignment="1">
      <alignment horizontal="center" vertical="center"/>
    </xf>
    <xf numFmtId="0" fontId="21" fillId="0" borderId="0" xfId="0" applyFont="1" applyAlignment="1">
      <alignment vertical="center"/>
    </xf>
    <xf numFmtId="0" fontId="5" fillId="0" borderId="0" xfId="0" applyFont="1" applyAlignment="1">
      <alignment vertical="center"/>
    </xf>
    <xf numFmtId="0" fontId="0" fillId="0" borderId="0" xfId="0" applyAlignment="1">
      <alignment horizontal="left" vertical="center"/>
    </xf>
    <xf numFmtId="0" fontId="18" fillId="0" borderId="0" xfId="0" applyFont="1" applyAlignment="1">
      <alignment vertical="center"/>
    </xf>
    <xf numFmtId="0" fontId="0" fillId="0" borderId="0" xfId="0" applyAlignment="1">
      <alignment horizontal="center" vertical="center"/>
    </xf>
    <xf numFmtId="0" fontId="0" fillId="0" borderId="26" xfId="0" applyBorder="1" applyAlignment="1">
      <alignment horizontal="center" vertical="center"/>
    </xf>
    <xf numFmtId="0" fontId="5" fillId="3" borderId="13" xfId="0" applyFont="1" applyFill="1" applyBorder="1" applyAlignment="1" applyProtection="1">
      <alignment horizontal="left" vertical="center" wrapText="1"/>
      <protection locked="0"/>
    </xf>
    <xf numFmtId="0" fontId="5" fillId="3" borderId="22" xfId="0" applyFont="1" applyFill="1" applyBorder="1" applyAlignment="1" applyProtection="1">
      <alignment horizontal="left" vertical="center" wrapText="1"/>
      <protection locked="0"/>
    </xf>
    <xf numFmtId="0" fontId="5" fillId="3" borderId="11" xfId="0" applyFont="1" applyFill="1" applyBorder="1" applyAlignment="1" applyProtection="1">
      <alignment horizontal="left" vertical="center" wrapText="1"/>
      <protection locked="0"/>
    </xf>
    <xf numFmtId="0" fontId="9" fillId="2" borderId="0" xfId="0" applyFont="1" applyFill="1" applyAlignment="1">
      <alignment horizontal="left" vertical="center" wrapText="1"/>
    </xf>
    <xf numFmtId="0" fontId="25" fillId="0" borderId="0" xfId="0" applyFont="1" applyAlignment="1">
      <alignment horizontal="center" vertical="center"/>
    </xf>
    <xf numFmtId="0" fontId="26" fillId="0" borderId="15" xfId="0" applyFont="1" applyBorder="1" applyAlignment="1">
      <alignment horizontal="center" vertical="center"/>
    </xf>
    <xf numFmtId="0" fontId="6" fillId="0" borderId="0" xfId="0" applyFont="1" applyAlignment="1">
      <alignment horizontal="center" vertical="center"/>
    </xf>
    <xf numFmtId="0" fontId="26" fillId="0" borderId="18" xfId="0" applyFont="1" applyBorder="1" applyAlignment="1">
      <alignment horizontal="center" vertical="center"/>
    </xf>
    <xf numFmtId="0" fontId="26" fillId="0" borderId="23" xfId="0" applyFont="1" applyBorder="1" applyAlignment="1">
      <alignment horizontal="center" vertical="center"/>
    </xf>
    <xf numFmtId="0" fontId="27" fillId="0" borderId="18" xfId="0" applyFont="1" applyBorder="1" applyAlignment="1">
      <alignment horizontal="center" vertical="center"/>
    </xf>
    <xf numFmtId="0" fontId="10" fillId="7" borderId="0" xfId="0" applyFont="1" applyFill="1" applyAlignment="1">
      <alignment horizontal="center" vertical="center"/>
    </xf>
    <xf numFmtId="0" fontId="27" fillId="0" borderId="15" xfId="0" applyFont="1" applyBorder="1" applyAlignment="1">
      <alignment horizontal="center" vertical="center"/>
    </xf>
    <xf numFmtId="0" fontId="5" fillId="3" borderId="22" xfId="0" applyFont="1" applyFill="1" applyBorder="1" applyAlignment="1" applyProtection="1">
      <alignment vertical="center" wrapText="1"/>
      <protection locked="0"/>
    </xf>
    <xf numFmtId="0" fontId="5" fillId="3" borderId="10" xfId="0" applyFont="1" applyFill="1" applyBorder="1" applyAlignment="1" applyProtection="1">
      <alignment horizontal="left" vertical="center" wrapText="1"/>
      <protection locked="0"/>
    </xf>
    <xf numFmtId="0" fontId="25" fillId="0" borderId="0" xfId="0" applyFont="1" applyAlignment="1">
      <alignment horizontal="right" vertical="center"/>
    </xf>
    <xf numFmtId="0" fontId="25" fillId="0" borderId="0" xfId="0" applyFont="1" applyAlignment="1">
      <alignment vertical="center"/>
    </xf>
    <xf numFmtId="0" fontId="21" fillId="0" borderId="0" xfId="0" applyFont="1" applyAlignment="1">
      <alignment vertical="center" wrapText="1"/>
    </xf>
    <xf numFmtId="0" fontId="18" fillId="9" borderId="0" xfId="0" applyFont="1" applyFill="1" applyAlignment="1">
      <alignment horizontal="right" vertical="center"/>
    </xf>
    <xf numFmtId="0" fontId="18" fillId="9" borderId="0" xfId="0" applyFont="1" applyFill="1" applyAlignment="1">
      <alignment horizontal="center" vertical="center"/>
    </xf>
    <xf numFmtId="0" fontId="18" fillId="0" borderId="0" xfId="0" applyFont="1" applyAlignment="1">
      <alignment horizontal="center" vertical="center"/>
    </xf>
    <xf numFmtId="0" fontId="0" fillId="0" borderId="0" xfId="0" applyAlignment="1">
      <alignment horizontal="center" vertical="center"/>
    </xf>
    <xf numFmtId="0" fontId="5" fillId="0" borderId="0" xfId="0" applyFont="1" applyAlignment="1">
      <alignment horizontal="center" vertical="center"/>
    </xf>
    <xf numFmtId="0" fontId="21" fillId="0" borderId="36" xfId="0" applyFont="1" applyBorder="1" applyAlignment="1">
      <alignment horizontal="left" vertical="center" wrapText="1"/>
    </xf>
    <xf numFmtId="0" fontId="21" fillId="0" borderId="4" xfId="0" applyFont="1" applyBorder="1" applyAlignment="1">
      <alignment horizontal="left" vertical="center" wrapText="1"/>
    </xf>
    <xf numFmtId="0" fontId="21" fillId="0" borderId="37" xfId="0" applyFont="1" applyBorder="1" applyAlignment="1">
      <alignment horizontal="left" vertical="center" wrapText="1"/>
    </xf>
    <xf numFmtId="0" fontId="18" fillId="0" borderId="11" xfId="0" applyFont="1" applyBorder="1" applyAlignment="1">
      <alignment horizontal="left" vertical="center"/>
    </xf>
    <xf numFmtId="0" fontId="21" fillId="0" borderId="0" xfId="0" applyFont="1" applyAlignment="1">
      <alignment horizontal="left" vertical="center"/>
    </xf>
    <xf numFmtId="0" fontId="6" fillId="4" borderId="8"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0" fillId="0" borderId="14" xfId="0" applyBorder="1" applyAlignment="1">
      <alignment horizontal="center" vertical="center"/>
    </xf>
    <xf numFmtId="0" fontId="0" fillId="0" borderId="22" xfId="0" applyBorder="1" applyAlignment="1">
      <alignment horizontal="center" vertical="center"/>
    </xf>
    <xf numFmtId="0" fontId="0" fillId="0" borderId="35" xfId="0" applyBorder="1" applyAlignment="1">
      <alignment horizontal="center" vertical="center"/>
    </xf>
    <xf numFmtId="0" fontId="20" fillId="2" borderId="36" xfId="0" applyFont="1" applyFill="1" applyBorder="1" applyAlignment="1">
      <alignment horizontal="center" vertical="center"/>
    </xf>
    <xf numFmtId="0" fontId="20" fillId="2" borderId="37" xfId="0" applyFont="1" applyFill="1" applyBorder="1" applyAlignment="1">
      <alignment horizontal="center" vertical="center"/>
    </xf>
    <xf numFmtId="0" fontId="6" fillId="4" borderId="16" xfId="0" applyFont="1" applyFill="1" applyBorder="1" applyAlignment="1">
      <alignment horizontal="center" vertical="center" textRotation="90"/>
    </xf>
    <xf numFmtId="0" fontId="0" fillId="0" borderId="13" xfId="0" applyBorder="1" applyAlignment="1">
      <alignment horizontal="center" vertical="center"/>
    </xf>
    <xf numFmtId="0" fontId="17" fillId="0" borderId="16" xfId="0" applyFont="1" applyBorder="1" applyAlignment="1">
      <alignment horizontal="left" vertical="center"/>
    </xf>
    <xf numFmtId="0" fontId="17" fillId="0" borderId="19" xfId="0" applyFont="1" applyBorder="1" applyAlignment="1">
      <alignment horizontal="left" vertical="center"/>
    </xf>
    <xf numFmtId="0" fontId="14" fillId="0" borderId="25" xfId="0" applyFont="1" applyBorder="1" applyAlignment="1">
      <alignment horizontal="left" vertical="center"/>
    </xf>
    <xf numFmtId="0" fontId="14" fillId="0" borderId="32" xfId="0" applyFont="1" applyBorder="1" applyAlignment="1">
      <alignment horizontal="left" vertical="center"/>
    </xf>
    <xf numFmtId="0" fontId="5" fillId="0" borderId="26" xfId="0" applyFont="1" applyBorder="1" applyAlignment="1">
      <alignment horizontal="left" vertical="center" wrapText="1"/>
    </xf>
    <xf numFmtId="0" fontId="5" fillId="0" borderId="22" xfId="0" applyFont="1" applyBorder="1" applyAlignment="1">
      <alignment horizontal="left" vertical="center" wrapText="1"/>
    </xf>
    <xf numFmtId="0" fontId="5" fillId="3" borderId="13" xfId="0" applyFont="1" applyFill="1" applyBorder="1" applyAlignment="1" applyProtection="1">
      <alignment horizontal="left" vertical="center" wrapText="1"/>
      <protection locked="0"/>
    </xf>
    <xf numFmtId="0" fontId="5" fillId="3" borderId="22" xfId="0" applyFont="1" applyFill="1" applyBorder="1" applyAlignment="1" applyProtection="1">
      <alignment horizontal="left" vertical="center" wrapText="1"/>
      <protection locked="0"/>
    </xf>
    <xf numFmtId="0" fontId="0" fillId="0" borderId="26" xfId="0" applyBorder="1" applyAlignment="1">
      <alignment horizontal="center" vertical="center"/>
    </xf>
    <xf numFmtId="0" fontId="27" fillId="0" borderId="27" xfId="0" applyFont="1" applyBorder="1" applyAlignment="1">
      <alignment horizontal="center" vertical="center"/>
    </xf>
    <xf numFmtId="0" fontId="27" fillId="0" borderId="34" xfId="0" applyFont="1" applyBorder="1" applyAlignment="1">
      <alignment horizontal="center" vertical="center"/>
    </xf>
    <xf numFmtId="0" fontId="5" fillId="3" borderId="11" xfId="0" applyFont="1" applyFill="1" applyBorder="1" applyAlignment="1" applyProtection="1">
      <alignment horizontal="left" vertical="center" wrapText="1"/>
      <protection locked="0"/>
    </xf>
    <xf numFmtId="0" fontId="0" fillId="0" borderId="12" xfId="0" applyBorder="1" applyAlignment="1">
      <alignment horizontal="center" vertical="center"/>
    </xf>
    <xf numFmtId="0" fontId="27" fillId="0" borderId="30" xfId="0" applyFont="1" applyBorder="1" applyAlignment="1">
      <alignment horizontal="center" vertical="center"/>
    </xf>
    <xf numFmtId="0" fontId="18" fillId="0" borderId="26" xfId="0" applyFont="1" applyBorder="1" applyAlignment="1">
      <alignment horizontal="left" vertical="center"/>
    </xf>
    <xf numFmtId="0" fontId="18" fillId="0" borderId="12" xfId="0" applyFont="1" applyBorder="1" applyAlignment="1">
      <alignment horizontal="left" vertical="center"/>
    </xf>
    <xf numFmtId="0" fontId="0" fillId="0" borderId="16" xfId="0" applyBorder="1" applyAlignment="1">
      <alignment horizontal="left" vertical="center"/>
    </xf>
    <xf numFmtId="0" fontId="14" fillId="0" borderId="28" xfId="0" applyFont="1" applyBorder="1" applyAlignment="1">
      <alignment horizontal="left" vertical="center"/>
    </xf>
    <xf numFmtId="0" fontId="5" fillId="0" borderId="12" xfId="0" applyFont="1" applyBorder="1" applyAlignment="1">
      <alignment horizontal="left" vertical="center" wrapText="1"/>
    </xf>
    <xf numFmtId="0" fontId="5" fillId="3" borderId="26" xfId="0" applyFont="1" applyFill="1" applyBorder="1" applyAlignment="1" applyProtection="1">
      <alignment horizontal="left" vertical="center" wrapText="1"/>
      <protection locked="0"/>
    </xf>
    <xf numFmtId="0" fontId="5" fillId="3" borderId="12" xfId="0" applyFont="1" applyFill="1" applyBorder="1" applyAlignment="1" applyProtection="1">
      <alignment horizontal="left" vertical="center" wrapText="1"/>
      <protection locked="0"/>
    </xf>
    <xf numFmtId="0" fontId="14" fillId="4" borderId="0" xfId="0" applyFont="1" applyFill="1" applyAlignment="1">
      <alignment horizontal="center" vertical="center" wrapText="1"/>
    </xf>
    <xf numFmtId="0" fontId="6" fillId="4" borderId="3" xfId="0" applyFont="1" applyFill="1" applyBorder="1" applyAlignment="1">
      <alignment horizontal="left" vertical="center"/>
    </xf>
    <xf numFmtId="0" fontId="6" fillId="4" borderId="4" xfId="0" applyFont="1" applyFill="1" applyBorder="1" applyAlignment="1">
      <alignment horizontal="left" vertical="center"/>
    </xf>
    <xf numFmtId="0" fontId="6" fillId="4" borderId="5" xfId="0" applyFont="1" applyFill="1" applyBorder="1" applyAlignment="1">
      <alignment horizontal="left" vertical="center"/>
    </xf>
    <xf numFmtId="0" fontId="6" fillId="2" borderId="0" xfId="0" applyFont="1" applyFill="1" applyAlignment="1">
      <alignment horizontal="left" vertical="center" wrapText="1"/>
    </xf>
    <xf numFmtId="0" fontId="6" fillId="0" borderId="0" xfId="0" applyFont="1" applyAlignment="1">
      <alignment horizontal="center" vertical="center" wrapText="1"/>
    </xf>
    <xf numFmtId="0" fontId="7" fillId="2" borderId="0" xfId="0" applyFont="1" applyFill="1" applyAlignment="1">
      <alignment horizontal="right" vertical="center"/>
    </xf>
    <xf numFmtId="0" fontId="9" fillId="2" borderId="0" xfId="0" applyFont="1" applyFill="1" applyAlignment="1">
      <alignment horizontal="left" vertical="center" wrapText="1"/>
    </xf>
    <xf numFmtId="0" fontId="9" fillId="2" borderId="2" xfId="0" applyFont="1" applyFill="1" applyBorder="1" applyAlignment="1">
      <alignment horizontal="left" vertical="center" wrapText="1"/>
    </xf>
    <xf numFmtId="0" fontId="6" fillId="2" borderId="0" xfId="0" applyFont="1" applyFill="1" applyAlignment="1">
      <alignment horizontal="right" vertical="center" wrapText="1"/>
    </xf>
  </cellXfs>
  <cellStyles count="2">
    <cellStyle name="Collegamento ipertestuale" xfId="1" builtinId="8"/>
    <cellStyle name="Normale" xfId="0" builtinId="0"/>
  </cellStyles>
  <dxfs count="14">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A9BF00"/>
        </patternFill>
      </fill>
    </dxf>
    <dxf>
      <fill>
        <patternFill>
          <bgColor rgb="FFA9BF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A9BF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447675</xdr:colOff>
          <xdr:row>0</xdr:row>
          <xdr:rowOff>76200</xdr:rowOff>
        </xdr:from>
        <xdr:to>
          <xdr:col>5</xdr:col>
          <xdr:colOff>1162050</xdr:colOff>
          <xdr:row>0</xdr:row>
          <xdr:rowOff>571500</xdr:rowOff>
        </xdr:to>
        <xdr:sp macro="" textlink="">
          <xdr:nvSpPr>
            <xdr:cNvPr id="2049" name="Option Button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3419475</xdr:colOff>
          <xdr:row>0</xdr:row>
          <xdr:rowOff>76200</xdr:rowOff>
        </xdr:from>
        <xdr:to>
          <xdr:col>5</xdr:col>
          <xdr:colOff>4152900</xdr:colOff>
          <xdr:row>0</xdr:row>
          <xdr:rowOff>590550</xdr:rowOff>
        </xdr:to>
        <xdr:sp macro="" textlink="">
          <xdr:nvSpPr>
            <xdr:cNvPr id="2050" name="Option Button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9</xdr:col>
      <xdr:colOff>19050</xdr:colOff>
      <xdr:row>0</xdr:row>
      <xdr:rowOff>82550</xdr:rowOff>
    </xdr:from>
    <xdr:to>
      <xdr:col>9</xdr:col>
      <xdr:colOff>1520236</xdr:colOff>
      <xdr:row>2</xdr:row>
      <xdr:rowOff>117185</xdr:rowOff>
    </xdr:to>
    <xdr:pic>
      <xdr:nvPicPr>
        <xdr:cNvPr id="2" name="Immagin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021800" y="82550"/>
          <a:ext cx="1501186" cy="1615785"/>
        </a:xfrm>
        <a:prstGeom prst="rect">
          <a:avLst/>
        </a:prstGeom>
      </xdr:spPr>
    </xdr:pic>
    <xdr:clientData/>
  </xdr:twoCellAnchor>
  <xdr:twoCellAnchor editAs="oneCell">
    <xdr:from>
      <xdr:col>0</xdr:col>
      <xdr:colOff>95250</xdr:colOff>
      <xdr:row>0</xdr:row>
      <xdr:rowOff>76200</xdr:rowOff>
    </xdr:from>
    <xdr:to>
      <xdr:col>4</xdr:col>
      <xdr:colOff>19050</xdr:colOff>
      <xdr:row>2</xdr:row>
      <xdr:rowOff>153374</xdr:rowOff>
    </xdr:to>
    <xdr:pic>
      <xdr:nvPicPr>
        <xdr:cNvPr id="3" name="Immagin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76200"/>
          <a:ext cx="1600200" cy="1658324"/>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printerSettings" Target="../printerSettings/printerSettings1.bin"/><Relationship Id="rId7" Type="http://schemas.openxmlformats.org/officeDocument/2006/relationships/ctrlProp" Target="../ctrlProps/ctrlProp2.xml"/><Relationship Id="rId2" Type="http://schemas.openxmlformats.org/officeDocument/2006/relationships/hyperlink" Target="http://lexbrowser.provinz.bz.it/doc/de/222201/dekret_des_landeshauptmanns_vom_21_januar_2021_nr_1.aspx" TargetMode="External"/><Relationship Id="rId1" Type="http://schemas.openxmlformats.org/officeDocument/2006/relationships/hyperlink" Target="http://lexbrowser.provinz.bz.it/doc/de/222201/dekret_des_landeshauptmanns_vom_21_januar_2021_nr_1.aspx"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F2A6B-E9B3-4E3E-B69B-FBC1A465B6F1}">
  <dimension ref="A1:AT57"/>
  <sheetViews>
    <sheetView tabSelected="1" topLeftCell="C1" zoomScale="60" zoomScaleNormal="60" workbookViewId="0">
      <pane ySplit="4" topLeftCell="A5" activePane="bottomLeft" state="frozen"/>
      <selection pane="bottomLeft" activeCell="H42" sqref="H42"/>
    </sheetView>
  </sheetViews>
  <sheetFormatPr defaultColWidth="11.42578125" defaultRowHeight="62.25" customHeight="1" x14ac:dyDescent="0.25"/>
  <cols>
    <col min="1" max="1" width="13.42578125" style="6" customWidth="1"/>
    <col min="2" max="2" width="15.7109375" style="6" hidden="1" customWidth="1"/>
    <col min="3" max="3" width="8.140625" style="78" bestFit="1" customWidth="1"/>
    <col min="4" max="4" width="3.5703125" style="78" customWidth="1"/>
    <col min="5" max="5" width="57.28515625" style="78" customWidth="1"/>
    <col min="6" max="6" width="96.85546875" style="78" customWidth="1"/>
    <col min="7" max="7" width="17.5703125" style="81" customWidth="1"/>
    <col min="8" max="8" width="66.5703125" style="78" customWidth="1"/>
    <col min="9" max="10" width="66.5703125" style="79" customWidth="1"/>
    <col min="11" max="11" width="46.28515625" style="79" hidden="1" customWidth="1"/>
    <col min="12" max="12" width="11.42578125" style="81" hidden="1" customWidth="1"/>
    <col min="13" max="13" width="14.7109375" style="81" hidden="1" customWidth="1"/>
    <col min="14" max="14" width="11.42578125" style="81" hidden="1" customWidth="1"/>
    <col min="15" max="15" width="16.7109375" style="81" hidden="1" customWidth="1"/>
    <col min="16" max="19" width="11.42578125" style="6" hidden="1" customWidth="1"/>
    <col min="20" max="20" width="63" style="80" hidden="1" customWidth="1"/>
    <col min="21" max="21" width="108" style="80" hidden="1" customWidth="1"/>
    <col min="22" max="24" width="11.42578125" style="6" customWidth="1"/>
    <col min="25" max="16384" width="11.42578125" style="6"/>
  </cols>
  <sheetData>
    <row r="1" spans="1:21" ht="62.25" customHeight="1" thickBot="1" x14ac:dyDescent="0.3">
      <c r="A1" s="1" t="s">
        <v>230</v>
      </c>
      <c r="B1" s="2"/>
      <c r="C1" s="3"/>
      <c r="D1" s="3"/>
      <c r="E1" s="3"/>
      <c r="F1" s="3"/>
      <c r="G1" s="144" t="s">
        <v>0</v>
      </c>
      <c r="H1" s="144"/>
      <c r="I1" s="144"/>
      <c r="J1" s="149" t="s">
        <v>232</v>
      </c>
      <c r="K1" s="2"/>
      <c r="L1" s="4"/>
      <c r="M1" s="5"/>
      <c r="N1" s="5"/>
      <c r="O1" s="5"/>
      <c r="P1" s="145" t="s">
        <v>213</v>
      </c>
      <c r="Q1" s="145"/>
      <c r="R1" s="145" t="s">
        <v>214</v>
      </c>
      <c r="S1" s="145"/>
      <c r="T1" s="6"/>
      <c r="U1" s="6"/>
    </row>
    <row r="2" spans="1:21" ht="62.25" customHeight="1" thickBot="1" x14ac:dyDescent="0.3">
      <c r="A2" s="146" t="s">
        <v>1</v>
      </c>
      <c r="B2" s="146"/>
      <c r="C2" s="146"/>
      <c r="D2" s="146"/>
      <c r="E2" s="146"/>
      <c r="F2" s="7"/>
      <c r="G2" s="147" t="s">
        <v>2</v>
      </c>
      <c r="H2" s="147"/>
      <c r="I2" s="147"/>
      <c r="J2" s="86"/>
      <c r="K2" s="2"/>
      <c r="L2" s="2"/>
      <c r="M2" s="2"/>
      <c r="N2" s="2"/>
      <c r="O2" s="2"/>
      <c r="P2" s="145"/>
      <c r="Q2" s="145"/>
      <c r="R2" s="145"/>
      <c r="S2" s="145"/>
      <c r="T2" s="6"/>
      <c r="U2" s="6"/>
    </row>
    <row r="3" spans="1:21" ht="62.25" customHeight="1" thickBot="1" x14ac:dyDescent="0.3">
      <c r="A3" s="146" t="s">
        <v>3</v>
      </c>
      <c r="B3" s="146"/>
      <c r="C3" s="146"/>
      <c r="D3" s="146"/>
      <c r="E3" s="146"/>
      <c r="F3" s="8" t="s">
        <v>4</v>
      </c>
      <c r="G3" s="148"/>
      <c r="H3" s="148"/>
      <c r="I3" s="148"/>
      <c r="J3" s="86"/>
      <c r="K3" s="2"/>
      <c r="L3" s="2"/>
      <c r="M3" s="2"/>
      <c r="N3" s="2"/>
      <c r="O3" s="2"/>
      <c r="P3" s="87" t="s">
        <v>215</v>
      </c>
      <c r="Q3" s="87" t="s">
        <v>216</v>
      </c>
      <c r="R3" s="87" t="s">
        <v>215</v>
      </c>
      <c r="S3" s="87" t="s">
        <v>216</v>
      </c>
      <c r="T3" s="6"/>
      <c r="U3" s="6"/>
    </row>
    <row r="4" spans="1:21" ht="90.75" customHeight="1" thickBot="1" x14ac:dyDescent="0.3">
      <c r="A4" s="140"/>
      <c r="B4" s="140"/>
      <c r="C4" s="141" t="s">
        <v>5</v>
      </c>
      <c r="D4" s="142"/>
      <c r="E4" s="143"/>
      <c r="F4" s="9" t="s">
        <v>6</v>
      </c>
      <c r="G4" s="10" t="s">
        <v>7</v>
      </c>
      <c r="H4" s="9" t="s">
        <v>8</v>
      </c>
      <c r="I4" s="11" t="s">
        <v>9</v>
      </c>
      <c r="J4" s="11" t="s">
        <v>10</v>
      </c>
      <c r="K4" s="9" t="s">
        <v>217</v>
      </c>
      <c r="L4" s="12" t="s">
        <v>11</v>
      </c>
      <c r="M4" s="12" t="s">
        <v>12</v>
      </c>
      <c r="N4" s="12" t="s">
        <v>13</v>
      </c>
      <c r="O4" s="13" t="s">
        <v>14</v>
      </c>
      <c r="P4" s="14">
        <f>O50</f>
        <v>0</v>
      </c>
      <c r="Q4" s="15">
        <f>O55</f>
        <v>0</v>
      </c>
      <c r="R4" s="14">
        <f>O50</f>
        <v>0</v>
      </c>
      <c r="S4" s="15">
        <f>O55</f>
        <v>0</v>
      </c>
      <c r="T4" s="6"/>
      <c r="U4" s="6"/>
    </row>
    <row r="5" spans="1:21" ht="63" x14ac:dyDescent="0.25">
      <c r="A5" s="110" t="s">
        <v>15</v>
      </c>
      <c r="B5" s="16" t="s">
        <v>16</v>
      </c>
      <c r="C5" s="17" t="s">
        <v>17</v>
      </c>
      <c r="D5" s="18"/>
      <c r="E5" s="19" t="s">
        <v>18</v>
      </c>
      <c r="F5" s="20" t="s">
        <v>19</v>
      </c>
      <c r="G5" s="21"/>
      <c r="H5" s="20" t="s">
        <v>20</v>
      </c>
      <c r="I5" s="22"/>
      <c r="J5" s="83"/>
      <c r="K5" s="83"/>
      <c r="L5" s="112">
        <v>2</v>
      </c>
      <c r="M5" s="23" t="s">
        <v>21</v>
      </c>
      <c r="N5" s="24"/>
      <c r="O5" s="88" t="str">
        <f t="shared" ref="O5:O10" si="0">IF(G5=1,"OK","OBLIGATORISCH!")</f>
        <v>OBLIGATORISCH!</v>
      </c>
      <c r="Q5" s="89">
        <f t="shared" ref="Q5:Q10" si="1">IF(G5,"",1)</f>
        <v>1</v>
      </c>
      <c r="T5" s="25" t="s">
        <v>22</v>
      </c>
      <c r="U5" s="26" t="s">
        <v>23</v>
      </c>
    </row>
    <row r="6" spans="1:21" ht="63" x14ac:dyDescent="0.25">
      <c r="A6" s="117"/>
      <c r="B6" s="27" t="s">
        <v>24</v>
      </c>
      <c r="C6" s="28" t="s">
        <v>25</v>
      </c>
      <c r="D6" s="29"/>
      <c r="E6" s="19" t="s">
        <v>26</v>
      </c>
      <c r="F6" s="19" t="s">
        <v>27</v>
      </c>
      <c r="G6" s="30"/>
      <c r="H6" s="19" t="s">
        <v>28</v>
      </c>
      <c r="I6" s="85"/>
      <c r="J6" s="85"/>
      <c r="K6" s="85"/>
      <c r="L6" s="118"/>
      <c r="M6" s="31" t="s">
        <v>21</v>
      </c>
      <c r="N6" s="32"/>
      <c r="O6" s="90" t="str">
        <f t="shared" si="0"/>
        <v>OBLIGATORISCH!</v>
      </c>
      <c r="Q6" s="89">
        <f t="shared" si="1"/>
        <v>1</v>
      </c>
      <c r="T6" s="108" t="s">
        <v>29</v>
      </c>
      <c r="U6" s="26" t="s">
        <v>23</v>
      </c>
    </row>
    <row r="7" spans="1:21" ht="62.25" customHeight="1" x14ac:dyDescent="0.35">
      <c r="A7" s="117"/>
      <c r="B7" s="27" t="s">
        <v>30</v>
      </c>
      <c r="C7" s="28" t="s">
        <v>31</v>
      </c>
      <c r="D7" s="29"/>
      <c r="E7" s="33" t="s">
        <v>32</v>
      </c>
      <c r="F7" s="19" t="s">
        <v>33</v>
      </c>
      <c r="G7" s="30"/>
      <c r="H7" s="19" t="s">
        <v>34</v>
      </c>
      <c r="I7" s="85"/>
      <c r="J7" s="85"/>
      <c r="K7" s="85"/>
      <c r="L7" s="118"/>
      <c r="M7" s="31" t="s">
        <v>21</v>
      </c>
      <c r="N7" s="32"/>
      <c r="O7" s="90" t="str">
        <f t="shared" si="0"/>
        <v>OBLIGATORISCH!</v>
      </c>
      <c r="Q7" s="89">
        <f t="shared" si="1"/>
        <v>1</v>
      </c>
      <c r="T7" s="108"/>
      <c r="U7" s="34" t="s">
        <v>35</v>
      </c>
    </row>
    <row r="8" spans="1:21" ht="71.25" customHeight="1" thickBot="1" x14ac:dyDescent="0.3">
      <c r="A8" s="111"/>
      <c r="B8" s="35" t="s">
        <v>36</v>
      </c>
      <c r="C8" s="36" t="s">
        <v>37</v>
      </c>
      <c r="D8" s="37"/>
      <c r="E8" s="38" t="s">
        <v>38</v>
      </c>
      <c r="F8" s="38" t="s">
        <v>39</v>
      </c>
      <c r="G8" s="39"/>
      <c r="H8" s="38" t="s">
        <v>40</v>
      </c>
      <c r="I8" s="85"/>
      <c r="J8" s="83"/>
      <c r="K8" s="84"/>
      <c r="L8" s="113"/>
      <c r="M8" s="40" t="s">
        <v>21</v>
      </c>
      <c r="N8" s="41"/>
      <c r="O8" s="91" t="str">
        <f t="shared" si="0"/>
        <v>OBLIGATORISCH!</v>
      </c>
      <c r="Q8" s="89">
        <f t="shared" si="1"/>
        <v>1</v>
      </c>
      <c r="T8" s="108" t="s">
        <v>41</v>
      </c>
      <c r="U8" s="26" t="s">
        <v>23</v>
      </c>
    </row>
    <row r="9" spans="1:21" ht="77.25" customHeight="1" x14ac:dyDescent="0.25">
      <c r="A9" s="110" t="s">
        <v>42</v>
      </c>
      <c r="B9" s="16" t="s">
        <v>43</v>
      </c>
      <c r="C9" s="17" t="s">
        <v>44</v>
      </c>
      <c r="D9" s="18"/>
      <c r="E9" s="42" t="s">
        <v>45</v>
      </c>
      <c r="F9" s="42" t="s">
        <v>231</v>
      </c>
      <c r="G9" s="43"/>
      <c r="H9" s="42" t="s">
        <v>46</v>
      </c>
      <c r="I9" s="44"/>
      <c r="J9" s="44"/>
      <c r="K9" s="44"/>
      <c r="L9" s="112">
        <v>3</v>
      </c>
      <c r="M9" s="23" t="s">
        <v>21</v>
      </c>
      <c r="N9" s="24"/>
      <c r="O9" s="88" t="str">
        <f t="shared" si="0"/>
        <v>OBLIGATORISCH!</v>
      </c>
      <c r="Q9" s="89">
        <f t="shared" si="1"/>
        <v>1</v>
      </c>
      <c r="T9" s="108"/>
      <c r="U9" s="26" t="s">
        <v>47</v>
      </c>
    </row>
    <row r="10" spans="1:21" ht="62.25" customHeight="1" x14ac:dyDescent="0.25">
      <c r="A10" s="117"/>
      <c r="B10" s="27" t="s">
        <v>43</v>
      </c>
      <c r="C10" s="28" t="s">
        <v>48</v>
      </c>
      <c r="D10" s="29"/>
      <c r="E10" s="19" t="s">
        <v>49</v>
      </c>
      <c r="F10" s="19" t="s">
        <v>50</v>
      </c>
      <c r="G10" s="30"/>
      <c r="H10" s="19" t="s">
        <v>51</v>
      </c>
      <c r="I10" s="85"/>
      <c r="J10" s="85"/>
      <c r="K10" s="85"/>
      <c r="L10" s="118"/>
      <c r="M10" s="31" t="s">
        <v>21</v>
      </c>
      <c r="N10" s="32"/>
      <c r="O10" s="90" t="str">
        <f t="shared" si="0"/>
        <v>OBLIGATORISCH!</v>
      </c>
      <c r="Q10" s="89">
        <f t="shared" si="1"/>
        <v>1</v>
      </c>
      <c r="T10" s="108" t="s">
        <v>52</v>
      </c>
      <c r="U10" s="26" t="s">
        <v>23</v>
      </c>
    </row>
    <row r="11" spans="1:21" ht="126" x14ac:dyDescent="0.25">
      <c r="A11" s="117"/>
      <c r="B11" s="45"/>
      <c r="C11" s="28" t="s">
        <v>53</v>
      </c>
      <c r="D11" s="46"/>
      <c r="E11" s="19" t="s">
        <v>54</v>
      </c>
      <c r="F11" s="19" t="s">
        <v>55</v>
      </c>
      <c r="G11" s="30"/>
      <c r="H11" s="19" t="s">
        <v>56</v>
      </c>
      <c r="I11" s="85"/>
      <c r="J11" s="85"/>
      <c r="K11" s="85"/>
      <c r="L11" s="118"/>
      <c r="M11" s="32">
        <v>3</v>
      </c>
      <c r="N11" s="32">
        <f>M11*L$9</f>
        <v>9</v>
      </c>
      <c r="O11" s="92">
        <f>N11*G11</f>
        <v>0</v>
      </c>
      <c r="P11" s="89">
        <f>IF(G11,"",N11)</f>
        <v>9</v>
      </c>
      <c r="T11" s="108"/>
      <c r="U11" s="26" t="s">
        <v>57</v>
      </c>
    </row>
    <row r="12" spans="1:21" ht="63" x14ac:dyDescent="0.25">
      <c r="A12" s="117"/>
      <c r="B12" s="45"/>
      <c r="C12" s="28" t="s">
        <v>58</v>
      </c>
      <c r="D12" s="47"/>
      <c r="E12" s="19" t="s">
        <v>59</v>
      </c>
      <c r="F12" s="19" t="s">
        <v>60</v>
      </c>
      <c r="G12" s="30"/>
      <c r="H12" s="19" t="s">
        <v>61</v>
      </c>
      <c r="I12" s="85"/>
      <c r="J12" s="85"/>
      <c r="K12" s="85"/>
      <c r="L12" s="118"/>
      <c r="M12" s="32">
        <v>1</v>
      </c>
      <c r="N12" s="32">
        <f>M12*L$9</f>
        <v>3</v>
      </c>
      <c r="O12" s="92">
        <f>N12*G12</f>
        <v>0</v>
      </c>
      <c r="P12" s="89">
        <f>IF(G12,"",N12)</f>
        <v>3</v>
      </c>
      <c r="T12" s="25" t="s">
        <v>62</v>
      </c>
      <c r="U12" s="26" t="s">
        <v>63</v>
      </c>
    </row>
    <row r="13" spans="1:21" ht="84" x14ac:dyDescent="0.25">
      <c r="A13" s="117"/>
      <c r="B13" s="45"/>
      <c r="C13" s="28" t="s">
        <v>64</v>
      </c>
      <c r="D13" s="46"/>
      <c r="E13" s="19" t="s">
        <v>65</v>
      </c>
      <c r="F13" s="19" t="s">
        <v>66</v>
      </c>
      <c r="G13" s="30"/>
      <c r="H13" s="48" t="s">
        <v>67</v>
      </c>
      <c r="I13" s="85"/>
      <c r="J13" s="85"/>
      <c r="K13" s="85"/>
      <c r="L13" s="118"/>
      <c r="M13" s="32">
        <v>3</v>
      </c>
      <c r="N13" s="32">
        <f>M13*L$9</f>
        <v>9</v>
      </c>
      <c r="O13" s="92">
        <f>N13*G13</f>
        <v>0</v>
      </c>
      <c r="P13" s="89">
        <f>IF(G13,"",N13)</f>
        <v>9</v>
      </c>
      <c r="T13" s="25" t="s">
        <v>68</v>
      </c>
      <c r="U13" s="26" t="s">
        <v>69</v>
      </c>
    </row>
    <row r="14" spans="1:21" ht="42" x14ac:dyDescent="0.25">
      <c r="A14" s="117"/>
      <c r="B14" s="45"/>
      <c r="C14" s="28" t="s">
        <v>70</v>
      </c>
      <c r="D14" s="47"/>
      <c r="E14" s="19" t="s">
        <v>71</v>
      </c>
      <c r="F14" s="19" t="s">
        <v>72</v>
      </c>
      <c r="G14" s="30"/>
      <c r="H14" s="19" t="s">
        <v>73</v>
      </c>
      <c r="I14" s="85"/>
      <c r="J14" s="85"/>
      <c r="K14" s="85"/>
      <c r="L14" s="118"/>
      <c r="M14" s="49">
        <v>1</v>
      </c>
      <c r="N14" s="32">
        <f>M14*L$9</f>
        <v>3</v>
      </c>
      <c r="O14" s="92">
        <f>N14*G14</f>
        <v>0</v>
      </c>
      <c r="P14" s="89">
        <f>IF(G14,"",N14)</f>
        <v>3</v>
      </c>
      <c r="T14" s="108" t="s">
        <v>17</v>
      </c>
      <c r="U14" s="26" t="s">
        <v>74</v>
      </c>
    </row>
    <row r="15" spans="1:21" ht="84" x14ac:dyDescent="0.25">
      <c r="A15" s="117"/>
      <c r="B15" s="45"/>
      <c r="C15" s="28" t="s">
        <v>75</v>
      </c>
      <c r="D15" s="46"/>
      <c r="E15" s="19" t="s">
        <v>76</v>
      </c>
      <c r="F15" s="19" t="s">
        <v>77</v>
      </c>
      <c r="G15" s="30"/>
      <c r="H15" s="19" t="s">
        <v>78</v>
      </c>
      <c r="I15" s="85"/>
      <c r="J15" s="85"/>
      <c r="K15" s="85"/>
      <c r="L15" s="118"/>
      <c r="M15" s="32">
        <v>3</v>
      </c>
      <c r="N15" s="32">
        <f>M15*L$9</f>
        <v>9</v>
      </c>
      <c r="O15" s="92">
        <f>N15*G15</f>
        <v>0</v>
      </c>
      <c r="P15" s="89">
        <f>IF(G15,"",N15)</f>
        <v>9</v>
      </c>
      <c r="T15" s="108"/>
      <c r="U15" s="26" t="s">
        <v>79</v>
      </c>
    </row>
    <row r="16" spans="1:21" ht="42" x14ac:dyDescent="0.25">
      <c r="A16" s="117"/>
      <c r="B16" s="45"/>
      <c r="C16" s="28" t="s">
        <v>80</v>
      </c>
      <c r="D16" s="29"/>
      <c r="E16" s="19" t="s">
        <v>81</v>
      </c>
      <c r="F16" s="19" t="s">
        <v>82</v>
      </c>
      <c r="G16" s="30"/>
      <c r="H16" s="19" t="s">
        <v>83</v>
      </c>
      <c r="I16" s="85"/>
      <c r="J16" s="85"/>
      <c r="K16" s="85"/>
      <c r="L16" s="118"/>
      <c r="M16" s="31" t="s">
        <v>21</v>
      </c>
      <c r="N16" s="32"/>
      <c r="O16" s="90" t="str">
        <f>IF(G16=1,"OK","OBLIGATORISCH!")</f>
        <v>OBLIGATORISCH!</v>
      </c>
      <c r="Q16" s="89">
        <f t="shared" ref="Q16:Q18" si="2">IF(G16,"",1)</f>
        <v>1</v>
      </c>
      <c r="T16" s="108" t="s">
        <v>25</v>
      </c>
      <c r="U16" s="26" t="s">
        <v>74</v>
      </c>
    </row>
    <row r="17" spans="1:21" ht="42.75" thickBot="1" x14ac:dyDescent="0.3">
      <c r="A17" s="111"/>
      <c r="B17" s="50"/>
      <c r="C17" s="36" t="s">
        <v>84</v>
      </c>
      <c r="D17" s="37"/>
      <c r="E17" s="38" t="s">
        <v>85</v>
      </c>
      <c r="F17" s="38" t="s">
        <v>86</v>
      </c>
      <c r="G17" s="39"/>
      <c r="H17" s="38" t="s">
        <v>73</v>
      </c>
      <c r="I17" s="85"/>
      <c r="J17" s="83"/>
      <c r="K17" s="84"/>
      <c r="L17" s="113"/>
      <c r="M17" s="40" t="s">
        <v>21</v>
      </c>
      <c r="N17" s="41"/>
      <c r="O17" s="91" t="str">
        <f>IF(G17=1,"OK","OBLIGATORISCH!")</f>
        <v>OBLIGATORISCH!</v>
      </c>
      <c r="Q17" s="89">
        <f t="shared" si="2"/>
        <v>1</v>
      </c>
      <c r="T17" s="108"/>
      <c r="U17" s="26" t="s">
        <v>87</v>
      </c>
    </row>
    <row r="18" spans="1:21" ht="62.25" customHeight="1" x14ac:dyDescent="0.35">
      <c r="A18" s="110" t="s">
        <v>88</v>
      </c>
      <c r="B18" s="16" t="s">
        <v>89</v>
      </c>
      <c r="C18" s="17" t="s">
        <v>90</v>
      </c>
      <c r="D18" s="18"/>
      <c r="E18" s="42" t="s">
        <v>91</v>
      </c>
      <c r="F18" s="42" t="s">
        <v>92</v>
      </c>
      <c r="G18" s="43"/>
      <c r="H18" s="42" t="s">
        <v>93</v>
      </c>
      <c r="I18" s="44"/>
      <c r="J18" s="44"/>
      <c r="K18" s="44"/>
      <c r="L18" s="112">
        <v>2</v>
      </c>
      <c r="M18" s="23" t="s">
        <v>21</v>
      </c>
      <c r="N18" s="24"/>
      <c r="O18" s="88" t="str">
        <f>IF(G18=1,"OK","OBLIGATORISCH!")</f>
        <v>OBLIGATORISCH!</v>
      </c>
      <c r="Q18" s="89">
        <f t="shared" si="2"/>
        <v>1</v>
      </c>
      <c r="T18" s="108" t="s">
        <v>94</v>
      </c>
      <c r="U18" s="34" t="s">
        <v>23</v>
      </c>
    </row>
    <row r="19" spans="1:21" ht="62.25" customHeight="1" x14ac:dyDescent="0.35">
      <c r="A19" s="117"/>
      <c r="B19" s="135"/>
      <c r="C19" s="121" t="s">
        <v>95</v>
      </c>
      <c r="D19" s="51"/>
      <c r="E19" s="123" t="s">
        <v>96</v>
      </c>
      <c r="F19" s="52" t="s">
        <v>97</v>
      </c>
      <c r="G19" s="53"/>
      <c r="H19" s="123" t="s">
        <v>98</v>
      </c>
      <c r="I19" s="130"/>
      <c r="J19" s="138"/>
      <c r="K19" s="130"/>
      <c r="L19" s="118"/>
      <c r="M19" s="82">
        <v>2</v>
      </c>
      <c r="N19" s="127">
        <f>M19*L$18</f>
        <v>4</v>
      </c>
      <c r="O19" s="128" cm="1">
        <f t="array" ref="O19">IFERROR(L18*_xlfn.IFS(G19=1,M19,G20=1,M20),0)</f>
        <v>0</v>
      </c>
      <c r="P19" s="93">
        <f>IF(G19,"",N19)</f>
        <v>4</v>
      </c>
      <c r="T19" s="108"/>
      <c r="U19" s="34" t="s">
        <v>99</v>
      </c>
    </row>
    <row r="20" spans="1:21" ht="62.25" customHeight="1" x14ac:dyDescent="0.25">
      <c r="A20" s="117"/>
      <c r="B20" s="135"/>
      <c r="C20" s="136"/>
      <c r="D20" s="47"/>
      <c r="E20" s="137"/>
      <c r="F20" s="54" t="s">
        <v>100</v>
      </c>
      <c r="G20" s="55"/>
      <c r="H20" s="137"/>
      <c r="I20" s="130"/>
      <c r="J20" s="139"/>
      <c r="K20" s="130"/>
      <c r="L20" s="118"/>
      <c r="M20" s="56">
        <v>1</v>
      </c>
      <c r="N20" s="131"/>
      <c r="O20" s="132"/>
      <c r="T20" s="25" t="s">
        <v>101</v>
      </c>
      <c r="U20" s="26" t="s">
        <v>102</v>
      </c>
    </row>
    <row r="21" spans="1:21" ht="62.25" customHeight="1" x14ac:dyDescent="0.25">
      <c r="A21" s="117"/>
      <c r="B21" s="45"/>
      <c r="C21" s="28" t="s">
        <v>103</v>
      </c>
      <c r="D21" s="46"/>
      <c r="E21" s="19" t="s">
        <v>104</v>
      </c>
      <c r="F21" s="19" t="s">
        <v>105</v>
      </c>
      <c r="G21" s="30"/>
      <c r="H21" s="19" t="s">
        <v>106</v>
      </c>
      <c r="I21" s="83"/>
      <c r="J21" s="83"/>
      <c r="K21" s="85"/>
      <c r="L21" s="118"/>
      <c r="M21" s="32">
        <v>3</v>
      </c>
      <c r="N21" s="32">
        <f>M21*L$18</f>
        <v>6</v>
      </c>
      <c r="O21" s="92">
        <f>N21*G21</f>
        <v>0</v>
      </c>
      <c r="P21" s="89">
        <f>IF(G21,"",N21)</f>
        <v>6</v>
      </c>
      <c r="T21" s="133" t="s">
        <v>37</v>
      </c>
      <c r="U21" s="26" t="s">
        <v>107</v>
      </c>
    </row>
    <row r="22" spans="1:21" ht="62.25" customHeight="1" x14ac:dyDescent="0.25">
      <c r="A22" s="117"/>
      <c r="B22" s="27" t="s">
        <v>89</v>
      </c>
      <c r="C22" s="28" t="s">
        <v>108</v>
      </c>
      <c r="D22" s="29"/>
      <c r="E22" s="19" t="s">
        <v>109</v>
      </c>
      <c r="F22" s="19" t="s">
        <v>110</v>
      </c>
      <c r="G22" s="57"/>
      <c r="H22" s="19" t="s">
        <v>106</v>
      </c>
      <c r="I22" s="85"/>
      <c r="J22" s="85"/>
      <c r="K22" s="85"/>
      <c r="L22" s="118"/>
      <c r="M22" s="31" t="s">
        <v>21</v>
      </c>
      <c r="N22" s="32"/>
      <c r="O22" s="90" t="str">
        <f>IF(G22=1,"OK","OBLIGATORISCH!")</f>
        <v>OBLIGATORISCH!</v>
      </c>
      <c r="Q22" s="89">
        <f t="shared" ref="Q22:Q25" si="3">IF(G22,"",1)</f>
        <v>1</v>
      </c>
      <c r="T22" s="134"/>
      <c r="U22" s="26" t="s">
        <v>111</v>
      </c>
    </row>
    <row r="23" spans="1:21" ht="62.25" customHeight="1" x14ac:dyDescent="0.35">
      <c r="A23" s="117"/>
      <c r="B23" s="27" t="s">
        <v>89</v>
      </c>
      <c r="C23" s="28" t="s">
        <v>112</v>
      </c>
      <c r="D23" s="29"/>
      <c r="E23" s="19" t="s">
        <v>113</v>
      </c>
      <c r="F23" s="20" t="s">
        <v>114</v>
      </c>
      <c r="G23" s="30"/>
      <c r="H23" s="19" t="s">
        <v>106</v>
      </c>
      <c r="I23" s="85"/>
      <c r="J23" s="85"/>
      <c r="K23" s="85"/>
      <c r="L23" s="118"/>
      <c r="M23" s="31" t="s">
        <v>21</v>
      </c>
      <c r="N23" s="32"/>
      <c r="O23" s="90" t="str">
        <f>IF(G23=1,"OK","OBLIGATORISCH!")</f>
        <v>OBLIGATORISCH!</v>
      </c>
      <c r="Q23" s="89">
        <f t="shared" si="3"/>
        <v>1</v>
      </c>
      <c r="T23" s="108" t="s">
        <v>115</v>
      </c>
      <c r="U23" s="34" t="s">
        <v>23</v>
      </c>
    </row>
    <row r="24" spans="1:21" ht="62.25" customHeight="1" x14ac:dyDescent="0.35">
      <c r="A24" s="117"/>
      <c r="B24" s="27" t="s">
        <v>16</v>
      </c>
      <c r="C24" s="28" t="s">
        <v>116</v>
      </c>
      <c r="D24" s="29"/>
      <c r="E24" s="19" t="s">
        <v>117</v>
      </c>
      <c r="F24" s="19" t="s">
        <v>118</v>
      </c>
      <c r="G24" s="30"/>
      <c r="H24" s="19" t="s">
        <v>106</v>
      </c>
      <c r="I24" s="85"/>
      <c r="J24" s="85"/>
      <c r="K24" s="85"/>
      <c r="L24" s="118"/>
      <c r="M24" s="31" t="s">
        <v>21</v>
      </c>
      <c r="N24" s="32"/>
      <c r="O24" s="90" t="str">
        <f>IF(G24=1,"OK","OBLIGATORISCH!")</f>
        <v>OBLIGATORISCH!</v>
      </c>
      <c r="Q24" s="89">
        <f t="shared" si="3"/>
        <v>1</v>
      </c>
      <c r="T24" s="108"/>
      <c r="U24" s="34" t="s">
        <v>119</v>
      </c>
    </row>
    <row r="25" spans="1:21" ht="62.25" customHeight="1" x14ac:dyDescent="0.35">
      <c r="A25" s="117"/>
      <c r="B25" s="27" t="s">
        <v>89</v>
      </c>
      <c r="C25" s="28" t="s">
        <v>120</v>
      </c>
      <c r="D25" s="29"/>
      <c r="E25" s="19" t="s">
        <v>121</v>
      </c>
      <c r="F25" s="19" t="s">
        <v>122</v>
      </c>
      <c r="G25" s="30"/>
      <c r="H25" s="19" t="s">
        <v>106</v>
      </c>
      <c r="I25" s="85"/>
      <c r="J25" s="85"/>
      <c r="K25" s="85"/>
      <c r="L25" s="118"/>
      <c r="M25" s="31" t="s">
        <v>21</v>
      </c>
      <c r="N25" s="32"/>
      <c r="O25" s="90" t="str">
        <f>IF(G25=1,"OK","OBLIGATORISCH!")</f>
        <v>OBLIGATORISCH!</v>
      </c>
      <c r="Q25" s="89">
        <f t="shared" si="3"/>
        <v>1</v>
      </c>
      <c r="T25" s="108" t="s">
        <v>44</v>
      </c>
      <c r="U25" s="34" t="s">
        <v>123</v>
      </c>
    </row>
    <row r="26" spans="1:21" ht="62.25" customHeight="1" x14ac:dyDescent="0.35">
      <c r="A26" s="117"/>
      <c r="B26" s="45"/>
      <c r="C26" s="28" t="s">
        <v>124</v>
      </c>
      <c r="D26" s="46"/>
      <c r="E26" s="19" t="s">
        <v>125</v>
      </c>
      <c r="F26" s="19" t="s">
        <v>126</v>
      </c>
      <c r="G26" s="30"/>
      <c r="H26" s="19" t="s">
        <v>106</v>
      </c>
      <c r="I26" s="85"/>
      <c r="J26" s="85"/>
      <c r="K26" s="85"/>
      <c r="L26" s="118"/>
      <c r="M26" s="32">
        <v>3</v>
      </c>
      <c r="N26" s="32">
        <f>M26*L$18</f>
        <v>6</v>
      </c>
      <c r="O26" s="92">
        <f>N26*G26</f>
        <v>0</v>
      </c>
      <c r="P26" s="89">
        <f>IF(G26,"",N26)</f>
        <v>6</v>
      </c>
      <c r="T26" s="108"/>
      <c r="U26" s="34" t="s">
        <v>127</v>
      </c>
    </row>
    <row r="27" spans="1:21" ht="84" x14ac:dyDescent="0.35">
      <c r="A27" s="117"/>
      <c r="B27" s="45"/>
      <c r="C27" s="28" t="s">
        <v>128</v>
      </c>
      <c r="D27" s="46"/>
      <c r="E27" s="19" t="s">
        <v>218</v>
      </c>
      <c r="F27" s="19" t="s">
        <v>219</v>
      </c>
      <c r="G27" s="30"/>
      <c r="H27" s="48" t="s">
        <v>220</v>
      </c>
      <c r="I27" s="85"/>
      <c r="J27" s="85"/>
      <c r="K27" s="85"/>
      <c r="L27" s="118"/>
      <c r="M27" s="32">
        <v>3</v>
      </c>
      <c r="N27" s="32">
        <f>M27*L$18</f>
        <v>6</v>
      </c>
      <c r="O27" s="92">
        <f>N27*G27</f>
        <v>0</v>
      </c>
      <c r="P27" s="89">
        <f>IF(G27,"",N27)</f>
        <v>6</v>
      </c>
      <c r="T27" s="108" t="s">
        <v>129</v>
      </c>
      <c r="U27" s="34" t="s">
        <v>130</v>
      </c>
    </row>
    <row r="28" spans="1:21" ht="62.25" customHeight="1" x14ac:dyDescent="0.35">
      <c r="A28" s="117"/>
      <c r="B28" s="27" t="s">
        <v>131</v>
      </c>
      <c r="C28" s="28" t="s">
        <v>132</v>
      </c>
      <c r="D28" s="29"/>
      <c r="E28" s="19" t="s">
        <v>133</v>
      </c>
      <c r="F28" s="19" t="s">
        <v>134</v>
      </c>
      <c r="G28" s="30"/>
      <c r="H28" s="19" t="s">
        <v>106</v>
      </c>
      <c r="I28" s="85"/>
      <c r="J28" s="85"/>
      <c r="K28" s="85"/>
      <c r="L28" s="118"/>
      <c r="M28" s="31" t="s">
        <v>21</v>
      </c>
      <c r="N28" s="32"/>
      <c r="O28" s="90" t="str">
        <f>IF(G28=1,"OK","OBLIGATORISCH!")</f>
        <v>OBLIGATORISCH!</v>
      </c>
      <c r="Q28" s="89">
        <f t="shared" ref="Q28:Q29" si="4">IF(G28,"",1)</f>
        <v>1</v>
      </c>
      <c r="T28" s="108"/>
      <c r="U28" s="34" t="s">
        <v>135</v>
      </c>
    </row>
    <row r="29" spans="1:21" ht="63.75" customHeight="1" x14ac:dyDescent="0.35">
      <c r="A29" s="117"/>
      <c r="B29" s="27" t="s">
        <v>131</v>
      </c>
      <c r="C29" s="28" t="s">
        <v>136</v>
      </c>
      <c r="D29" s="29"/>
      <c r="E29" s="19" t="s">
        <v>137</v>
      </c>
      <c r="F29" s="19" t="s">
        <v>138</v>
      </c>
      <c r="G29" s="30"/>
      <c r="H29" s="19" t="s">
        <v>98</v>
      </c>
      <c r="I29" s="85"/>
      <c r="J29" s="85"/>
      <c r="K29" s="85"/>
      <c r="L29" s="118"/>
      <c r="M29" s="31" t="s">
        <v>21</v>
      </c>
      <c r="N29" s="32"/>
      <c r="O29" s="90" t="str">
        <f>IF(G29=1,"OK","OBLIGATORISCH!")</f>
        <v>OBLIGATORISCH!</v>
      </c>
      <c r="Q29" s="89">
        <f t="shared" si="4"/>
        <v>1</v>
      </c>
      <c r="T29" s="108" t="s">
        <v>53</v>
      </c>
      <c r="U29" s="34" t="s">
        <v>139</v>
      </c>
    </row>
    <row r="30" spans="1:21" ht="62.25" customHeight="1" x14ac:dyDescent="0.35">
      <c r="A30" s="117"/>
      <c r="B30" s="119"/>
      <c r="C30" s="121" t="s">
        <v>140</v>
      </c>
      <c r="D30" s="46"/>
      <c r="E30" s="123" t="s">
        <v>141</v>
      </c>
      <c r="F30" s="58" t="s">
        <v>97</v>
      </c>
      <c r="G30" s="59"/>
      <c r="H30" s="123" t="s">
        <v>142</v>
      </c>
      <c r="I30" s="125"/>
      <c r="J30" s="83"/>
      <c r="K30" s="125"/>
      <c r="L30" s="118"/>
      <c r="M30" s="82">
        <v>3</v>
      </c>
      <c r="N30" s="127">
        <f>M30*L$18</f>
        <v>6</v>
      </c>
      <c r="O30" s="128" cm="1">
        <f t="array" ref="O30">IFERROR(L18*_xlfn.IFS(G30=1,M30,G31=1,M31),0)</f>
        <v>0</v>
      </c>
      <c r="P30" s="93">
        <f>IF(G30,"",N30)</f>
        <v>6</v>
      </c>
      <c r="T30" s="108"/>
      <c r="U30" s="34" t="s">
        <v>143</v>
      </c>
    </row>
    <row r="31" spans="1:21" ht="62.25" customHeight="1" thickBot="1" x14ac:dyDescent="0.4">
      <c r="A31" s="111"/>
      <c r="B31" s="120"/>
      <c r="C31" s="122"/>
      <c r="D31" s="60"/>
      <c r="E31" s="124"/>
      <c r="F31" s="61" t="s">
        <v>100</v>
      </c>
      <c r="G31" s="62"/>
      <c r="H31" s="124"/>
      <c r="I31" s="126"/>
      <c r="J31" s="84"/>
      <c r="K31" s="126"/>
      <c r="L31" s="113"/>
      <c r="M31" s="63">
        <v>1</v>
      </c>
      <c r="N31" s="113"/>
      <c r="O31" s="129"/>
      <c r="T31" s="108" t="s">
        <v>58</v>
      </c>
      <c r="U31" s="34" t="s">
        <v>144</v>
      </c>
    </row>
    <row r="32" spans="1:21" ht="62.25" customHeight="1" x14ac:dyDescent="0.35">
      <c r="A32" s="110" t="s">
        <v>145</v>
      </c>
      <c r="B32" s="16" t="s">
        <v>146</v>
      </c>
      <c r="C32" s="17" t="s">
        <v>147</v>
      </c>
      <c r="D32" s="18"/>
      <c r="E32" s="42" t="s">
        <v>148</v>
      </c>
      <c r="F32" s="42" t="s">
        <v>149</v>
      </c>
      <c r="G32" s="43"/>
      <c r="H32" s="42" t="s">
        <v>98</v>
      </c>
      <c r="I32" s="85"/>
      <c r="J32" s="83"/>
      <c r="K32" s="44"/>
      <c r="L32" s="112">
        <v>1</v>
      </c>
      <c r="M32" s="23" t="s">
        <v>21</v>
      </c>
      <c r="N32" s="24"/>
      <c r="O32" s="88" t="str">
        <f>IF(G32=1,"OK","OBLIGATORISCH!")</f>
        <v>OBLIGATORISCH!</v>
      </c>
      <c r="Q32" s="89">
        <f t="shared" ref="Q32:Q35" si="5">IF(G32,"",1)</f>
        <v>1</v>
      </c>
      <c r="T32" s="108"/>
      <c r="U32" s="34" t="s">
        <v>150</v>
      </c>
    </row>
    <row r="33" spans="1:46" ht="62.25" customHeight="1" x14ac:dyDescent="0.25">
      <c r="A33" s="117"/>
      <c r="B33" s="27" t="s">
        <v>146</v>
      </c>
      <c r="C33" s="28" t="s">
        <v>151</v>
      </c>
      <c r="D33" s="29"/>
      <c r="E33" s="19" t="s">
        <v>152</v>
      </c>
      <c r="F33" s="19" t="s">
        <v>153</v>
      </c>
      <c r="G33" s="30"/>
      <c r="H33" s="19" t="s">
        <v>154</v>
      </c>
      <c r="I33" s="83"/>
      <c r="J33" s="85"/>
      <c r="K33" s="85"/>
      <c r="L33" s="118"/>
      <c r="M33" s="31" t="s">
        <v>21</v>
      </c>
      <c r="N33" s="32"/>
      <c r="O33" s="90" t="str">
        <f>IF(G33=1,"OK","OBLIGATORISCH!")</f>
        <v>OBLIGATORISCH!</v>
      </c>
      <c r="Q33" s="89">
        <f t="shared" si="5"/>
        <v>1</v>
      </c>
      <c r="T33" s="25" t="s">
        <v>64</v>
      </c>
      <c r="U33" s="26" t="s">
        <v>155</v>
      </c>
    </row>
    <row r="34" spans="1:46" ht="62.25" customHeight="1" x14ac:dyDescent="0.35">
      <c r="A34" s="117"/>
      <c r="B34" s="45"/>
      <c r="C34" s="28" t="s">
        <v>156</v>
      </c>
      <c r="D34" s="29"/>
      <c r="E34" s="19" t="s">
        <v>157</v>
      </c>
      <c r="F34" s="19" t="s">
        <v>158</v>
      </c>
      <c r="G34" s="30"/>
      <c r="H34" s="19" t="s">
        <v>159</v>
      </c>
      <c r="I34" s="85"/>
      <c r="J34" s="85"/>
      <c r="K34" s="85"/>
      <c r="L34" s="118"/>
      <c r="M34" s="31" t="s">
        <v>21</v>
      </c>
      <c r="N34" s="32"/>
      <c r="O34" s="90" t="str">
        <f>IF(G34=1,"OK","OBLIGATORISCH!")</f>
        <v>OBLIGATORISCH!</v>
      </c>
      <c r="Q34" s="89">
        <f t="shared" si="5"/>
        <v>1</v>
      </c>
      <c r="T34" s="25" t="s">
        <v>160</v>
      </c>
      <c r="U34" s="34" t="s">
        <v>130</v>
      </c>
    </row>
    <row r="35" spans="1:46" ht="62.25" customHeight="1" thickBot="1" x14ac:dyDescent="0.4">
      <c r="A35" s="111"/>
      <c r="B35" s="35" t="s">
        <v>161</v>
      </c>
      <c r="C35" s="36" t="s">
        <v>162</v>
      </c>
      <c r="D35" s="37"/>
      <c r="E35" s="19" t="s">
        <v>163</v>
      </c>
      <c r="F35" s="38" t="s">
        <v>164</v>
      </c>
      <c r="G35" s="39"/>
      <c r="H35" s="38" t="s">
        <v>165</v>
      </c>
      <c r="I35" s="64"/>
      <c r="J35" s="84"/>
      <c r="K35" s="84"/>
      <c r="L35" s="113"/>
      <c r="M35" s="40" t="s">
        <v>21</v>
      </c>
      <c r="N35" s="41"/>
      <c r="O35" s="91" t="str">
        <f>IF(G35=1,"OK","OBLIGATORISCH!")</f>
        <v>OBLIGATORISCH!</v>
      </c>
      <c r="Q35" s="89">
        <f t="shared" si="5"/>
        <v>1</v>
      </c>
      <c r="T35" s="108" t="s">
        <v>90</v>
      </c>
      <c r="U35" s="34" t="s">
        <v>166</v>
      </c>
    </row>
    <row r="36" spans="1:46" ht="62.25" customHeight="1" x14ac:dyDescent="0.35">
      <c r="A36" s="110" t="s">
        <v>167</v>
      </c>
      <c r="B36" s="65"/>
      <c r="C36" s="17" t="s">
        <v>168</v>
      </c>
      <c r="D36" s="66"/>
      <c r="E36" s="42" t="s">
        <v>169</v>
      </c>
      <c r="F36" s="42" t="s">
        <v>170</v>
      </c>
      <c r="G36" s="43"/>
      <c r="H36" s="42" t="s">
        <v>171</v>
      </c>
      <c r="I36" s="83"/>
      <c r="J36" s="83"/>
      <c r="K36" s="44"/>
      <c r="L36" s="112">
        <v>2</v>
      </c>
      <c r="M36" s="24">
        <v>3</v>
      </c>
      <c r="N36" s="24">
        <f>M36*L$36</f>
        <v>6</v>
      </c>
      <c r="O36" s="94">
        <f>N36*G36</f>
        <v>0</v>
      </c>
      <c r="P36" s="89">
        <f>IF(G36,"",N36)</f>
        <v>6</v>
      </c>
      <c r="T36" s="108"/>
      <c r="U36" s="34" t="s">
        <v>172</v>
      </c>
    </row>
    <row r="37" spans="1:46" ht="62.25" customHeight="1" x14ac:dyDescent="0.25">
      <c r="A37" s="117"/>
      <c r="B37" s="45"/>
      <c r="C37" s="28" t="s">
        <v>173</v>
      </c>
      <c r="D37" s="51"/>
      <c r="E37" s="19" t="s">
        <v>174</v>
      </c>
      <c r="F37" s="19" t="s">
        <v>175</v>
      </c>
      <c r="G37" s="30"/>
      <c r="H37" s="19" t="s">
        <v>176</v>
      </c>
      <c r="I37" s="85"/>
      <c r="J37" s="85"/>
      <c r="K37" s="85"/>
      <c r="L37" s="118"/>
      <c r="M37" s="32">
        <v>2</v>
      </c>
      <c r="N37" s="32">
        <f>M37*L$36</f>
        <v>4</v>
      </c>
      <c r="O37" s="92">
        <f>N37*G37</f>
        <v>0</v>
      </c>
      <c r="P37" s="89">
        <f>IF(G37,"",N37)</f>
        <v>4</v>
      </c>
      <c r="T37" s="108" t="s">
        <v>177</v>
      </c>
      <c r="U37" s="26" t="s">
        <v>23</v>
      </c>
    </row>
    <row r="38" spans="1:46" ht="62.25" customHeight="1" x14ac:dyDescent="0.35">
      <c r="A38" s="117"/>
      <c r="B38" s="67" t="s">
        <v>178</v>
      </c>
      <c r="C38" s="28" t="s">
        <v>179</v>
      </c>
      <c r="D38" s="29"/>
      <c r="E38" s="19" t="s">
        <v>180</v>
      </c>
      <c r="F38" s="33"/>
      <c r="G38" s="30"/>
      <c r="H38" s="19" t="s">
        <v>181</v>
      </c>
      <c r="I38" s="68"/>
      <c r="J38" s="68"/>
      <c r="K38" s="85"/>
      <c r="L38" s="118"/>
      <c r="M38" s="31" t="s">
        <v>21</v>
      </c>
      <c r="N38" s="32"/>
      <c r="O38" s="90" t="str">
        <f t="shared" ref="O38:O43" si="6">IF(G38=1,"OK","OBLIGATORISCH!")</f>
        <v>OBLIGATORISCH!</v>
      </c>
      <c r="Q38" s="89">
        <f t="shared" ref="Q38:Q43" si="7">IF(G38,"",1)</f>
        <v>1</v>
      </c>
      <c r="T38" s="108"/>
      <c r="U38" s="34" t="s">
        <v>182</v>
      </c>
    </row>
    <row r="39" spans="1:46" ht="62.25" customHeight="1" thickBot="1" x14ac:dyDescent="0.4">
      <c r="A39" s="111"/>
      <c r="B39" s="69" t="s">
        <v>178</v>
      </c>
      <c r="C39" s="36" t="s">
        <v>183</v>
      </c>
      <c r="D39" s="37"/>
      <c r="E39" s="38" t="s">
        <v>184</v>
      </c>
      <c r="F39" s="70"/>
      <c r="G39" s="39"/>
      <c r="H39" s="38" t="s">
        <v>181</v>
      </c>
      <c r="I39" s="71"/>
      <c r="J39" s="95"/>
      <c r="K39" s="84"/>
      <c r="L39" s="113"/>
      <c r="M39" s="40" t="s">
        <v>21</v>
      </c>
      <c r="N39" s="41"/>
      <c r="O39" s="91" t="str">
        <f t="shared" si="6"/>
        <v>OBLIGATORISCH!</v>
      </c>
      <c r="Q39" s="89">
        <f t="shared" si="7"/>
        <v>1</v>
      </c>
      <c r="T39" s="25" t="s">
        <v>128</v>
      </c>
      <c r="U39" s="34" t="s">
        <v>185</v>
      </c>
    </row>
    <row r="40" spans="1:46" ht="42" x14ac:dyDescent="0.25">
      <c r="A40" s="110" t="s">
        <v>186</v>
      </c>
      <c r="B40" s="16" t="s">
        <v>36</v>
      </c>
      <c r="C40" s="17" t="s">
        <v>187</v>
      </c>
      <c r="D40" s="18"/>
      <c r="E40" s="42" t="s">
        <v>188</v>
      </c>
      <c r="F40" s="42" t="s">
        <v>189</v>
      </c>
      <c r="G40" s="43"/>
      <c r="H40" s="42" t="s">
        <v>98</v>
      </c>
      <c r="I40" s="22"/>
      <c r="J40" s="83"/>
      <c r="K40" s="44"/>
      <c r="L40" s="112">
        <v>1</v>
      </c>
      <c r="M40" s="23" t="s">
        <v>21</v>
      </c>
      <c r="N40" s="24"/>
      <c r="O40" s="88" t="str">
        <f t="shared" si="6"/>
        <v>OBLIGATORISCH!</v>
      </c>
      <c r="Q40" s="89">
        <f t="shared" si="7"/>
        <v>1</v>
      </c>
      <c r="T40" s="25" t="s">
        <v>140</v>
      </c>
      <c r="U40" s="26" t="s">
        <v>190</v>
      </c>
    </row>
    <row r="41" spans="1:46" ht="62.25" customHeight="1" thickBot="1" x14ac:dyDescent="0.4">
      <c r="A41" s="111"/>
      <c r="B41" s="35" t="s">
        <v>36</v>
      </c>
      <c r="C41" s="36" t="s">
        <v>191</v>
      </c>
      <c r="D41" s="37"/>
      <c r="E41" s="19" t="s">
        <v>192</v>
      </c>
      <c r="F41" s="38" t="s">
        <v>193</v>
      </c>
      <c r="G41" s="39"/>
      <c r="H41" s="19" t="s">
        <v>194</v>
      </c>
      <c r="I41" s="64"/>
      <c r="J41" s="64"/>
      <c r="K41" s="64"/>
      <c r="L41" s="113"/>
      <c r="M41" s="40" t="s">
        <v>21</v>
      </c>
      <c r="N41" s="41"/>
      <c r="O41" s="91" t="str">
        <f t="shared" si="6"/>
        <v>OBLIGATORISCH!</v>
      </c>
      <c r="Q41" s="89">
        <f t="shared" si="7"/>
        <v>1</v>
      </c>
      <c r="T41" s="25" t="s">
        <v>151</v>
      </c>
      <c r="U41" s="34" t="s">
        <v>195</v>
      </c>
    </row>
    <row r="42" spans="1:46" ht="62.25" customHeight="1" x14ac:dyDescent="0.35">
      <c r="A42" s="110" t="s">
        <v>196</v>
      </c>
      <c r="B42" s="65"/>
      <c r="C42" s="17" t="s">
        <v>197</v>
      </c>
      <c r="D42" s="18"/>
      <c r="E42" s="42" t="s">
        <v>198</v>
      </c>
      <c r="F42" s="72"/>
      <c r="G42" s="43"/>
      <c r="H42" s="42" t="s">
        <v>51</v>
      </c>
      <c r="I42" s="73"/>
      <c r="J42" s="96"/>
      <c r="K42" s="83"/>
      <c r="L42" s="112"/>
      <c r="M42" s="23" t="s">
        <v>21</v>
      </c>
      <c r="N42" s="24"/>
      <c r="O42" s="88" t="str">
        <f t="shared" si="6"/>
        <v>OBLIGATORISCH!</v>
      </c>
      <c r="Q42" s="89">
        <f t="shared" si="7"/>
        <v>1</v>
      </c>
      <c r="T42" s="108" t="s">
        <v>199</v>
      </c>
      <c r="U42" s="74" t="s">
        <v>23</v>
      </c>
    </row>
    <row r="43" spans="1:46" ht="62.25" customHeight="1" thickBot="1" x14ac:dyDescent="0.4">
      <c r="A43" s="111"/>
      <c r="B43" s="35" t="s">
        <v>200</v>
      </c>
      <c r="C43" s="36" t="s">
        <v>201</v>
      </c>
      <c r="D43" s="37"/>
      <c r="E43" s="38" t="s">
        <v>202</v>
      </c>
      <c r="F43" s="38" t="s">
        <v>203</v>
      </c>
      <c r="G43" s="39"/>
      <c r="H43" s="38" t="s">
        <v>204</v>
      </c>
      <c r="I43" s="64"/>
      <c r="J43" s="64"/>
      <c r="K43" s="64"/>
      <c r="L43" s="113"/>
      <c r="M43" s="40" t="s">
        <v>21</v>
      </c>
      <c r="N43" s="41"/>
      <c r="O43" s="91" t="str">
        <f t="shared" si="6"/>
        <v>OBLIGATORISCH!</v>
      </c>
      <c r="Q43" s="89">
        <f t="shared" si="7"/>
        <v>1</v>
      </c>
      <c r="T43" s="108"/>
      <c r="U43" s="34" t="s">
        <v>205</v>
      </c>
    </row>
    <row r="44" spans="1:46" ht="62.25" customHeight="1" thickBot="1" x14ac:dyDescent="0.4">
      <c r="A44" s="114"/>
      <c r="B44" s="114"/>
      <c r="C44" s="114"/>
      <c r="D44" s="114"/>
      <c r="E44" s="114"/>
      <c r="F44" s="114"/>
      <c r="G44" s="114"/>
      <c r="H44" s="114"/>
      <c r="I44" s="114"/>
      <c r="J44" s="114"/>
      <c r="K44" s="114"/>
      <c r="O44" s="97" t="s">
        <v>221</v>
      </c>
      <c r="P44" s="98">
        <f>SUM(P5:P43)</f>
        <v>71</v>
      </c>
      <c r="Q44" s="98">
        <f>SUM(Q5:Q43)</f>
        <v>25</v>
      </c>
      <c r="T44" s="108" t="s">
        <v>168</v>
      </c>
      <c r="U44" s="74" t="s">
        <v>23</v>
      </c>
    </row>
    <row r="45" spans="1:46" ht="62.25" customHeight="1" thickBot="1" x14ac:dyDescent="0.4">
      <c r="A45" s="103"/>
      <c r="B45" s="103"/>
      <c r="C45" s="103"/>
      <c r="D45" s="115" t="s">
        <v>206</v>
      </c>
      <c r="E45" s="116"/>
      <c r="F45" s="7"/>
      <c r="G45" s="75" t="s">
        <v>207</v>
      </c>
      <c r="H45" s="7"/>
      <c r="I45" s="103"/>
      <c r="J45" s="103"/>
      <c r="K45" s="103"/>
      <c r="L45" s="76"/>
      <c r="M45" s="6"/>
      <c r="N45" s="6"/>
      <c r="O45" s="97" t="s">
        <v>222</v>
      </c>
      <c r="P45" s="98">
        <f>(N$50-P$44)*0.75</f>
        <v>0</v>
      </c>
      <c r="Q45" s="98">
        <f>(M55-Q44)*0.9</f>
        <v>0</v>
      </c>
      <c r="T45" s="108"/>
      <c r="U45" s="34" t="s">
        <v>223</v>
      </c>
    </row>
    <row r="46" spans="1:46" ht="62.25" customHeight="1" thickBot="1" x14ac:dyDescent="0.4">
      <c r="A46" s="103"/>
      <c r="B46" s="103"/>
      <c r="C46" s="103"/>
      <c r="D46" s="103"/>
      <c r="E46" s="103"/>
      <c r="F46" s="104"/>
      <c r="G46" s="104"/>
      <c r="H46" s="104"/>
      <c r="I46" s="104"/>
      <c r="J46" s="104"/>
      <c r="K46" s="104"/>
      <c r="L46" s="76"/>
      <c r="M46" s="6"/>
      <c r="N46" s="6"/>
      <c r="O46" s="97" t="s">
        <v>224</v>
      </c>
      <c r="P46" s="98">
        <f>(N$50-P$44)*0.5</f>
        <v>0</v>
      </c>
      <c r="Q46" s="98">
        <f>Q45</f>
        <v>0</v>
      </c>
      <c r="T46" s="25" t="s">
        <v>173</v>
      </c>
      <c r="U46" s="34" t="s">
        <v>225</v>
      </c>
    </row>
    <row r="47" spans="1:46" ht="183.75" customHeight="1" thickBot="1" x14ac:dyDescent="0.4">
      <c r="A47" s="103"/>
      <c r="B47" s="103"/>
      <c r="C47" s="103"/>
      <c r="D47" s="103"/>
      <c r="E47" s="103"/>
      <c r="F47" s="105" t="s">
        <v>208</v>
      </c>
      <c r="G47" s="106"/>
      <c r="H47" s="106"/>
      <c r="I47" s="106"/>
      <c r="J47" s="107"/>
      <c r="K47" s="77"/>
      <c r="L47" s="76"/>
      <c r="T47" s="25" t="s">
        <v>226</v>
      </c>
      <c r="U47" s="34" t="s">
        <v>227</v>
      </c>
    </row>
    <row r="48" spans="1:46" ht="203.25" customHeight="1" thickBot="1" x14ac:dyDescent="0.4">
      <c r="A48" s="103"/>
      <c r="B48" s="103"/>
      <c r="C48" s="103"/>
      <c r="D48" s="103"/>
      <c r="E48" s="103"/>
      <c r="F48" s="105" t="s">
        <v>209</v>
      </c>
      <c r="G48" s="106"/>
      <c r="H48" s="106"/>
      <c r="I48" s="106"/>
      <c r="J48" s="107"/>
      <c r="K48" s="99"/>
      <c r="L48" s="77"/>
      <c r="M48" s="77"/>
      <c r="N48" s="77"/>
      <c r="O48" s="77"/>
      <c r="P48" s="77"/>
      <c r="Q48" s="77"/>
      <c r="R48" s="77"/>
      <c r="S48" s="77"/>
      <c r="T48" s="108" t="s">
        <v>191</v>
      </c>
      <c r="U48" s="34" t="s">
        <v>23</v>
      </c>
      <c r="V48" s="77"/>
      <c r="W48" s="77"/>
      <c r="X48" s="77"/>
      <c r="Y48" s="77"/>
      <c r="Z48" s="77"/>
      <c r="AA48" s="77"/>
      <c r="AB48" s="77"/>
      <c r="AC48" s="77"/>
      <c r="AD48" s="77"/>
      <c r="AE48" s="77"/>
      <c r="AF48" s="77"/>
      <c r="AG48" s="77"/>
      <c r="AH48" s="77"/>
      <c r="AI48" s="77"/>
      <c r="AJ48" s="77"/>
      <c r="AK48" s="77"/>
      <c r="AL48" s="77"/>
      <c r="AM48" s="77"/>
      <c r="AN48" s="77"/>
      <c r="AO48" s="77"/>
      <c r="AP48" s="77"/>
      <c r="AQ48" s="77"/>
      <c r="AR48" s="77"/>
      <c r="AS48" s="77"/>
      <c r="AT48" s="77"/>
    </row>
    <row r="49" spans="1:21" ht="62.25" customHeight="1" x14ac:dyDescent="0.35">
      <c r="A49" s="109"/>
      <c r="B49" s="109"/>
      <c r="C49" s="109"/>
      <c r="D49" s="109"/>
      <c r="E49" s="109"/>
      <c r="F49" s="109"/>
      <c r="G49" s="109"/>
      <c r="H49" s="109"/>
      <c r="I49" s="109"/>
      <c r="J49" s="109"/>
      <c r="K49" s="109"/>
      <c r="L49" s="76"/>
      <c r="T49" s="108"/>
      <c r="U49" s="34" t="s">
        <v>228</v>
      </c>
    </row>
    <row r="50" spans="1:21" ht="62.25" customHeight="1" x14ac:dyDescent="0.35">
      <c r="M50" s="100" t="s">
        <v>210</v>
      </c>
      <c r="N50" s="101">
        <f>SUM(N5:N49)</f>
        <v>71</v>
      </c>
      <c r="O50" s="101">
        <f>SUM(O5:O49)</f>
        <v>0</v>
      </c>
      <c r="P50" s="80"/>
      <c r="Q50" s="80"/>
      <c r="T50" s="25" t="s">
        <v>201</v>
      </c>
      <c r="U50" s="34" t="s">
        <v>229</v>
      </c>
    </row>
    <row r="51" spans="1:21" ht="62.25" customHeight="1" x14ac:dyDescent="0.25">
      <c r="M51" s="100" t="s">
        <v>211</v>
      </c>
      <c r="N51" s="101">
        <f>N50*0.75</f>
        <v>53.25</v>
      </c>
      <c r="O51" s="102"/>
      <c r="P51" s="80"/>
      <c r="Q51" s="80"/>
    </row>
    <row r="52" spans="1:21" ht="62.25" customHeight="1" x14ac:dyDescent="0.25">
      <c r="M52" s="100" t="s">
        <v>212</v>
      </c>
      <c r="N52" s="101">
        <f>N50*0.5</f>
        <v>35.5</v>
      </c>
      <c r="O52" s="102"/>
      <c r="P52" s="80"/>
      <c r="Q52" s="80"/>
    </row>
    <row r="53" spans="1:21" ht="62.25" customHeight="1" x14ac:dyDescent="0.25">
      <c r="M53" s="102"/>
      <c r="N53" s="102"/>
      <c r="O53" s="102"/>
      <c r="P53" s="80"/>
      <c r="Q53" s="80"/>
    </row>
    <row r="54" spans="1:21" ht="62.25" customHeight="1" x14ac:dyDescent="0.25">
      <c r="M54" s="102"/>
      <c r="N54" s="102"/>
      <c r="O54" s="102"/>
      <c r="P54" s="80"/>
      <c r="Q54" s="80"/>
    </row>
    <row r="55" spans="1:21" ht="62.25" customHeight="1" x14ac:dyDescent="0.25">
      <c r="M55" s="102">
        <f>COUNTIF(M5:M49,"obligatorisch")</f>
        <v>25</v>
      </c>
      <c r="N55" s="102">
        <f>N56-0.5</f>
        <v>22</v>
      </c>
      <c r="O55" s="102">
        <f>COUNTIF(O5:O49,"OK")</f>
        <v>0</v>
      </c>
      <c r="P55" s="80"/>
      <c r="Q55" s="80"/>
    </row>
    <row r="56" spans="1:21" ht="62.25" customHeight="1" x14ac:dyDescent="0.25">
      <c r="M56" s="102">
        <f>COUNTIF(M5:M49,"obligatorisch")</f>
        <v>25</v>
      </c>
      <c r="N56" s="102">
        <f>M56*0.9</f>
        <v>22.5</v>
      </c>
      <c r="O56" s="102"/>
      <c r="P56" s="80"/>
      <c r="Q56" s="80"/>
    </row>
    <row r="57" spans="1:21" ht="62.25" customHeight="1" x14ac:dyDescent="0.25">
      <c r="M57" s="102"/>
      <c r="N57" s="102"/>
      <c r="O57" s="102"/>
      <c r="P57" s="80"/>
      <c r="Q57" s="80"/>
    </row>
  </sheetData>
  <sheetProtection algorithmName="SHA-512" hashValue="OImW4FRylIMdyF4fETYfX5Kv3xY5lJWGiJOmKlSYnv5I7JIBPDfzixraUv0uGfGhKkB0FosgJIO4bh0BSnmNYA==" saltValue="AGt4pd0zCyfDl16iZGk8yw==" spinCount="100000" sheet="1" objects="1" scenarios="1"/>
  <mergeCells count="65">
    <mergeCell ref="G1:I1"/>
    <mergeCell ref="P1:Q2"/>
    <mergeCell ref="R1:S2"/>
    <mergeCell ref="A2:E2"/>
    <mergeCell ref="G2:I3"/>
    <mergeCell ref="A3:E3"/>
    <mergeCell ref="A4:B4"/>
    <mergeCell ref="C4:E4"/>
    <mergeCell ref="A5:A8"/>
    <mergeCell ref="L5:L8"/>
    <mergeCell ref="T6:T7"/>
    <mergeCell ref="T8:T9"/>
    <mergeCell ref="A9:A17"/>
    <mergeCell ref="L9:L17"/>
    <mergeCell ref="T10:T11"/>
    <mergeCell ref="T14:T15"/>
    <mergeCell ref="T25:T26"/>
    <mergeCell ref="T16:T17"/>
    <mergeCell ref="A18:A31"/>
    <mergeCell ref="L18:L31"/>
    <mergeCell ref="T18:T19"/>
    <mergeCell ref="B19:B20"/>
    <mergeCell ref="C19:C20"/>
    <mergeCell ref="E19:E20"/>
    <mergeCell ref="H19:H20"/>
    <mergeCell ref="I19:I20"/>
    <mergeCell ref="J19:J20"/>
    <mergeCell ref="K19:K20"/>
    <mergeCell ref="N19:N20"/>
    <mergeCell ref="O19:O20"/>
    <mergeCell ref="T21:T22"/>
    <mergeCell ref="T23:T24"/>
    <mergeCell ref="T27:T28"/>
    <mergeCell ref="T29:T30"/>
    <mergeCell ref="B30:B31"/>
    <mergeCell ref="C30:C31"/>
    <mergeCell ref="E30:E31"/>
    <mergeCell ref="H30:H31"/>
    <mergeCell ref="I30:I31"/>
    <mergeCell ref="K30:K31"/>
    <mergeCell ref="N30:N31"/>
    <mergeCell ref="O30:O31"/>
    <mergeCell ref="T31:T32"/>
    <mergeCell ref="A32:A35"/>
    <mergeCell ref="L32:L35"/>
    <mergeCell ref="T35:T36"/>
    <mergeCell ref="A36:A39"/>
    <mergeCell ref="L36:L39"/>
    <mergeCell ref="T37:T38"/>
    <mergeCell ref="A44:K44"/>
    <mergeCell ref="T44:T45"/>
    <mergeCell ref="A45:C45"/>
    <mergeCell ref="D45:E45"/>
    <mergeCell ref="I45:K45"/>
    <mergeCell ref="A40:A41"/>
    <mergeCell ref="L40:L41"/>
    <mergeCell ref="A42:A43"/>
    <mergeCell ref="L42:L43"/>
    <mergeCell ref="T42:T43"/>
    <mergeCell ref="A46:E48"/>
    <mergeCell ref="F46:K46"/>
    <mergeCell ref="F47:J47"/>
    <mergeCell ref="F48:J48"/>
    <mergeCell ref="T48:T49"/>
    <mergeCell ref="A49:K49"/>
  </mergeCells>
  <conditionalFormatting sqref="N55:N56">
    <cfRule type="cellIs" dxfId="13" priority="14" operator="lessThan">
      <formula>$N$59</formula>
    </cfRule>
  </conditionalFormatting>
  <conditionalFormatting sqref="F2">
    <cfRule type="notContainsBlanks" dxfId="12" priority="13" stopIfTrue="1">
      <formula>LEN(TRIM(F2))&gt;0</formula>
    </cfRule>
  </conditionalFormatting>
  <conditionalFormatting sqref="P4">
    <cfRule type="cellIs" dxfId="11" priority="10" stopIfTrue="1" operator="lessThan">
      <formula>$N$52</formula>
    </cfRule>
    <cfRule type="cellIs" dxfId="10" priority="11" stopIfTrue="1" operator="between">
      <formula>$N$52</formula>
      <formula>$N$51</formula>
    </cfRule>
    <cfRule type="cellIs" dxfId="9" priority="12" stopIfTrue="1" operator="greaterThanOrEqual">
      <formula>$N$51</formula>
    </cfRule>
  </conditionalFormatting>
  <conditionalFormatting sqref="Q4">
    <cfRule type="cellIs" dxfId="8" priority="8" operator="greaterThanOrEqual">
      <formula>$N$55</formula>
    </cfRule>
    <cfRule type="cellIs" dxfId="7" priority="9" operator="lessThan">
      <formula>$N$55</formula>
    </cfRule>
  </conditionalFormatting>
  <conditionalFormatting sqref="F45">
    <cfRule type="notContainsBlanks" dxfId="6" priority="7" stopIfTrue="1">
      <formula>LEN(TRIM(F45))&gt;0</formula>
    </cfRule>
  </conditionalFormatting>
  <conditionalFormatting sqref="H45">
    <cfRule type="notContainsBlanks" dxfId="5" priority="6" stopIfTrue="1">
      <formula>LEN(TRIM(H45))&gt;0</formula>
    </cfRule>
  </conditionalFormatting>
  <conditionalFormatting sqref="R4">
    <cfRule type="cellIs" dxfId="4" priority="3" stopIfTrue="1" operator="lessThan">
      <formula>$P$46</formula>
    </cfRule>
    <cfRule type="cellIs" dxfId="3" priority="4" stopIfTrue="1" operator="between">
      <formula>$P$46</formula>
      <formula>$P$45</formula>
    </cfRule>
    <cfRule type="cellIs" dxfId="2" priority="5" stopIfTrue="1" operator="greaterThanOrEqual">
      <formula>$P$45</formula>
    </cfRule>
  </conditionalFormatting>
  <conditionalFormatting sqref="S4">
    <cfRule type="cellIs" dxfId="1" priority="1" operator="greaterThanOrEqual">
      <formula>$Q$45</formula>
    </cfRule>
    <cfRule type="cellIs" dxfId="0" priority="2" operator="lessThan">
      <formula>$Q$45</formula>
    </cfRule>
  </conditionalFormatting>
  <dataValidations count="20">
    <dataValidation type="list" allowBlank="1" sqref="I43:J43" xr:uid="{429112F6-5314-4A9A-856F-C44F13DB460A}">
      <formula1>$U$50</formula1>
    </dataValidation>
    <dataValidation type="list" errorStyle="information" allowBlank="1" prompt="_x000a_" sqref="I8:J8" xr:uid="{453355B2-2A1E-46F4-8D1A-2CDCD9620190}">
      <formula1>$U$21:$U$22</formula1>
    </dataValidation>
    <dataValidation type="list" errorStyle="information" allowBlank="1" prompt="_x000a_" sqref="I6:J6" xr:uid="{EDEDD22B-38FE-490E-8EAA-BB2A93285FF9}">
      <formula1>$U$16:$U$17</formula1>
    </dataValidation>
    <dataValidation type="list" errorStyle="information" allowBlank="1" prompt="_x000a_" sqref="I5:J5" xr:uid="{B2769666-A597-411F-85C0-FA0E8F6BD0B6}">
      <formula1>$U$14:$U$15</formula1>
    </dataValidation>
    <dataValidation type="list" allowBlank="1" sqref="I13:J13" xr:uid="{E0B105BD-1392-4D75-B1A8-1B535AFC20DB}">
      <formula1>$U$33</formula1>
    </dataValidation>
    <dataValidation type="list" allowBlank="1" sqref="I12:J12" xr:uid="{51AF45CB-9C2A-4CF1-BCCF-43B7D829B0D6}">
      <formula1>$U$31:$U$32</formula1>
    </dataValidation>
    <dataValidation type="list" allowBlank="1" sqref="I11:J11" xr:uid="{45FDDC35-31A1-4C1E-955B-EFBCADA2126E}">
      <formula1>$U$29:$U$30</formula1>
    </dataValidation>
    <dataValidation type="list" allowBlank="1" sqref="I9:J9" xr:uid="{6A1AE5E3-6889-4B57-B3B3-3A3D57727653}">
      <formula1>$U$25:$U$26</formula1>
    </dataValidation>
    <dataValidation type="list" allowBlank="1" sqref="I18:J18" xr:uid="{C1A48A22-A1FD-40F3-BCAB-DD12004954EA}">
      <formula1>$U$35:$U$36</formula1>
    </dataValidation>
    <dataValidation type="list" allowBlank="1" sqref="I21:J26 I28:J28" xr:uid="{0C36B885-2F37-406A-A822-3AC918816A22}">
      <formula1>$U$37:$U$38</formula1>
    </dataValidation>
    <dataValidation type="list" allowBlank="1" sqref="I27:J27" xr:uid="{C5752738-5DAA-4998-A478-DBADBDD821BD}">
      <formula1>$U$39</formula1>
    </dataValidation>
    <dataValidation type="list" allowBlank="1" sqref="I30:J31" xr:uid="{9F86D21B-C347-4DAB-8071-17F2F15647E4}">
      <formula1>$U$40</formula1>
    </dataValidation>
    <dataValidation type="list" allowBlank="1" sqref="I33:J33" xr:uid="{E6A83FC6-9EF1-4078-A9DB-F78B8F3CCEEA}">
      <formula1>$U$41</formula1>
    </dataValidation>
    <dataValidation type="list" allowBlank="1" sqref="I35:J35" xr:uid="{C0AC09CF-9BC3-455D-BDE2-CBC9D6C2B161}">
      <formula1>$U$42:$U$43</formula1>
    </dataValidation>
    <dataValidation type="list" allowBlank="1" sqref="I38:J39" xr:uid="{9780C6BD-3641-4081-BA2D-99B937E0FB90}">
      <formula1>$U$47</formula1>
    </dataValidation>
    <dataValidation type="list" allowBlank="1" sqref="I37:J37" xr:uid="{67166BAA-73E9-4765-9EC3-0F4A6E3CA8D5}">
      <formula1>$U$46</formula1>
    </dataValidation>
    <dataValidation type="list" allowBlank="1" sqref="I36:J36" xr:uid="{1312E945-6564-4946-84C1-BDDBF09CD7F9}">
      <formula1>$U$44:$U$45</formula1>
    </dataValidation>
    <dataValidation type="list" errorStyle="information" allowBlank="1" prompt="_x000a_" sqref="I40:J40 I7:J7 I34:J34 I29:J29 I32:J32 I19:I20 J19" xr:uid="{FE652632-04B9-4FFC-8CFF-BBC2516C2E81}">
      <formula1>$U$5</formula1>
    </dataValidation>
    <dataValidation type="list" allowBlank="1" sqref="I41:J41" xr:uid="{1E416EB2-1194-4BAF-9B42-EABA83F1F062}">
      <formula1>$U$48:$U$49</formula1>
    </dataValidation>
    <dataValidation type="list" allowBlank="1" sqref="I14:J17 I42:J42 I10:J10" xr:uid="{DF31AC92-5196-4CA1-8A43-84DC6F98B92A}">
      <formula1>$U$27:$U$28</formula1>
    </dataValidation>
  </dataValidations>
  <hyperlinks>
    <hyperlink ref="B39" r:id="rId1" location="nota1" display="http://lexbrowser.provinz.bz.it/doc/de/222201/dekret_des_landeshauptmanns_vom_21_januar_2021_nr_1.aspx - nota1" xr:uid="{0E0A162A-93A9-40A3-B5DE-64F7AE8C2EBE}"/>
    <hyperlink ref="B38" r:id="rId2" location="nota1" display="http://lexbrowser.provinz.bz.it/doc/de/222201/dekret_des_landeshauptmanns_vom_21_januar_2021_nr_1.aspx - nota1" xr:uid="{863017CC-A491-44E7-BD88-E26BC4ECF2F9}"/>
  </hyperlinks>
  <pageMargins left="0.7" right="0.7" top="0.78740157499999996" bottom="0.78740157499999996" header="0.3" footer="0.3"/>
  <pageSetup paperSize="9" orientation="landscape" verticalDpi="0" r:id="rId3"/>
  <drawing r:id="rId4"/>
  <legacyDrawing r:id="rId5"/>
  <mc:AlternateContent xmlns:mc="http://schemas.openxmlformats.org/markup-compatibility/2006">
    <mc:Choice Requires="x14">
      <controls>
        <mc:AlternateContent xmlns:mc="http://schemas.openxmlformats.org/markup-compatibility/2006">
          <mc:Choice Requires="x14">
            <control shapeId="2049" r:id="rId6" name="Option Button 1">
              <controlPr defaultSize="0" autoFill="0" autoLine="0" autoPict="0" altText="">
                <anchor moveWithCells="1">
                  <from>
                    <xdr:col>5</xdr:col>
                    <xdr:colOff>447675</xdr:colOff>
                    <xdr:row>0</xdr:row>
                    <xdr:rowOff>76200</xdr:rowOff>
                  </from>
                  <to>
                    <xdr:col>5</xdr:col>
                    <xdr:colOff>1162050</xdr:colOff>
                    <xdr:row>0</xdr:row>
                    <xdr:rowOff>571500</xdr:rowOff>
                  </to>
                </anchor>
              </controlPr>
            </control>
          </mc:Choice>
        </mc:AlternateContent>
        <mc:AlternateContent xmlns:mc="http://schemas.openxmlformats.org/markup-compatibility/2006">
          <mc:Choice Requires="x14">
            <control shapeId="2050" r:id="rId7" name="Option Button 2">
              <controlPr defaultSize="0" autoFill="0" autoLine="0" autoPict="0" altText="">
                <anchor moveWithCells="1">
                  <from>
                    <xdr:col>5</xdr:col>
                    <xdr:colOff>3419475</xdr:colOff>
                    <xdr:row>0</xdr:row>
                    <xdr:rowOff>76200</xdr:rowOff>
                  </from>
                  <to>
                    <xdr:col>5</xdr:col>
                    <xdr:colOff>4152900</xdr:colOff>
                    <xdr:row>0</xdr:row>
                    <xdr:rowOff>590550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Enogastro_indoor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Poznanski, Elisa</dc:creator>
  <cp:lastModifiedBy>Poznanski, Elisa</cp:lastModifiedBy>
  <dcterms:created xsi:type="dcterms:W3CDTF">2024-04-19T16:08:42Z</dcterms:created>
  <dcterms:modified xsi:type="dcterms:W3CDTF">2024-07-04T10:03:56Z</dcterms:modified>
</cp:coreProperties>
</file>