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DEU_Rev2\"/>
    </mc:Choice>
  </mc:AlternateContent>
  <xr:revisionPtr revIDLastSave="0" documentId="13_ncr:1_{12DBF5ED-E2FB-45B9-ACF0-D35007EED926}" xr6:coauthVersionLast="47" xr6:coauthVersionMax="47" xr10:uidLastSave="{00000000-0000-0000-0000-000000000000}"/>
  <bookViews>
    <workbookView xWindow="25080" yWindow="-120" windowWidth="29040" windowHeight="17640" xr2:uid="{9F76A073-8D42-45CB-B986-93EA4EB0768F}"/>
  </bookViews>
  <sheets>
    <sheet name="Kulinarik_Gastro_indoor"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56" i="2" l="1"/>
  <c r="N56" i="2" s="1"/>
  <c r="N55" i="2" s="1"/>
  <c r="M55" i="2"/>
  <c r="Q43" i="2"/>
  <c r="O43" i="2"/>
  <c r="Q42" i="2"/>
  <c r="O42" i="2"/>
  <c r="Q41" i="2"/>
  <c r="O41" i="2"/>
  <c r="Q40" i="2"/>
  <c r="O40" i="2"/>
  <c r="Q39" i="2"/>
  <c r="O39" i="2"/>
  <c r="Q38" i="2"/>
  <c r="O38" i="2"/>
  <c r="P37" i="2"/>
  <c r="O37" i="2"/>
  <c r="N37" i="2"/>
  <c r="O36" i="2"/>
  <c r="N36" i="2"/>
  <c r="P36" i="2" s="1"/>
  <c r="Q35" i="2"/>
  <c r="O35" i="2"/>
  <c r="Q34" i="2"/>
  <c r="O34" i="2"/>
  <c r="Q33" i="2"/>
  <c r="O33" i="2"/>
  <c r="Q32" i="2"/>
  <c r="O32" i="2"/>
  <c r="O30" i="2" a="1"/>
  <c r="O30" i="2" s="1"/>
  <c r="N30" i="2"/>
  <c r="P30" i="2" s="1"/>
  <c r="Q29" i="2"/>
  <c r="O29" i="2"/>
  <c r="Q28" i="2"/>
  <c r="O28" i="2"/>
  <c r="N27" i="2"/>
  <c r="P27" i="2" s="1"/>
  <c r="P26" i="2"/>
  <c r="N26" i="2"/>
  <c r="O26" i="2" s="1"/>
  <c r="Q25" i="2"/>
  <c r="O25" i="2"/>
  <c r="Q24" i="2"/>
  <c r="O24" i="2"/>
  <c r="Q23" i="2"/>
  <c r="O23" i="2"/>
  <c r="Q22" i="2"/>
  <c r="O22" i="2"/>
  <c r="P21" i="2"/>
  <c r="O21" i="2"/>
  <c r="N21" i="2"/>
  <c r="P19" i="2"/>
  <c r="O19" i="2" a="1"/>
  <c r="O19" i="2" s="1"/>
  <c r="N19" i="2"/>
  <c r="Q18" i="2"/>
  <c r="O18" i="2"/>
  <c r="Q17" i="2"/>
  <c r="O17" i="2"/>
  <c r="Q16" i="2"/>
  <c r="O16" i="2"/>
  <c r="P15" i="2"/>
  <c r="N15" i="2"/>
  <c r="O15" i="2" s="1"/>
  <c r="P14" i="2"/>
  <c r="O14" i="2"/>
  <c r="N14" i="2"/>
  <c r="N13" i="2"/>
  <c r="P13" i="2" s="1"/>
  <c r="N12" i="2"/>
  <c r="P12" i="2" s="1"/>
  <c r="P11" i="2"/>
  <c r="P44" i="2" s="1"/>
  <c r="N11" i="2"/>
  <c r="N50" i="2" s="1"/>
  <c r="Q10" i="2"/>
  <c r="O10" i="2"/>
  <c r="Q9" i="2"/>
  <c r="O9" i="2"/>
  <c r="Q8" i="2"/>
  <c r="O8" i="2"/>
  <c r="Q7" i="2"/>
  <c r="O7" i="2"/>
  <c r="Q6" i="2"/>
  <c r="O6" i="2"/>
  <c r="Q5" i="2"/>
  <c r="Q44" i="2" s="1"/>
  <c r="Q45" i="2" s="1"/>
  <c r="Q46" i="2" s="1"/>
  <c r="O5" i="2"/>
  <c r="O55" i="2" l="1"/>
  <c r="P45" i="2"/>
  <c r="N52" i="2"/>
  <c r="N51" i="2"/>
  <c r="P46" i="2"/>
  <c r="O13" i="2"/>
  <c r="O12" i="2"/>
  <c r="O27" i="2"/>
  <c r="O11" i="2"/>
  <c r="O50" i="2" s="1"/>
  <c r="R4" i="2" l="1"/>
  <c r="P4" i="2"/>
  <c r="Q4" i="2"/>
  <c r="S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9B1F1B39-7E52-4802-85FD-4C96ECE1B17A}">
      <text>
        <r>
          <rPr>
            <b/>
            <sz val="20"/>
            <color indexed="81"/>
            <rFont val="Tahoma"/>
            <family val="2"/>
          </rPr>
          <t>FACOLTATIVE</t>
        </r>
      </text>
    </comment>
    <comment ref="Q3" authorId="0" shapeId="0" xr:uid="{C2B30B8E-F61E-4DC0-9828-3C9A3A4116B4}">
      <text>
        <r>
          <rPr>
            <b/>
            <sz val="20"/>
            <color indexed="81"/>
            <rFont val="Tahoma"/>
            <family val="2"/>
          </rPr>
          <t xml:space="preserve">OBBLIGATORIE
</t>
        </r>
      </text>
    </comment>
    <comment ref="R3" authorId="0" shapeId="0" xr:uid="{68A24AD1-DD7D-47A8-AE9A-DE583A06971B}">
      <text>
        <r>
          <rPr>
            <b/>
            <sz val="20"/>
            <color indexed="81"/>
            <rFont val="Tahoma"/>
            <family val="2"/>
          </rPr>
          <t>FACOLTATIVE</t>
        </r>
      </text>
    </comment>
    <comment ref="S3" authorId="0" shapeId="0" xr:uid="{A75DE579-7FB6-4A84-BCA1-47BB32AB4009}">
      <text>
        <r>
          <rPr>
            <b/>
            <sz val="20"/>
            <color indexed="81"/>
            <rFont val="Tahoma"/>
            <family val="2"/>
          </rPr>
          <t xml:space="preserve">OBBLIGATORIE
</t>
        </r>
      </text>
    </comment>
    <comment ref="G4" authorId="1" shapeId="0" xr:uid="{ECD8311F-1E00-4B48-8833-B7ED1292D74E}">
      <text>
        <r>
          <rPr>
            <sz val="16"/>
            <color indexed="81"/>
            <rFont val="Segoe UI"/>
            <family val="2"/>
          </rPr>
          <t>Wenn zutreffend, immer "1" einfügen
Wenn nicht zutreffend, Zelle leer lassen. Eventuell Zelle "Anmerkungen" (Spalte J) ausfüllen</t>
        </r>
      </text>
    </comment>
    <comment ref="I4" authorId="0" shapeId="0" xr:uid="{449965B1-E42D-4264-A8E2-32DDEAE28ED7}">
      <text>
        <r>
          <rPr>
            <b/>
            <sz val="16"/>
            <color indexed="81"/>
            <rFont val="Tahoma"/>
            <family val="2"/>
          </rPr>
          <t>Schriftliche Bestätigung oder Erklärung, dass die Maßnahme durchgeführt wird bzw. dass die geforderten Unterlagen per E-Mail mit dem Antrag und der Checkliste übermittelt werden.
Wenn kein Dokument beigefügt ist, lassen Sie das Feld leer. 
Wählen Sie eine Option aus dem Dropdown-Menü oder schreiben Sie frei.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<sst xmlns="http://schemas.openxmlformats.org/spreadsheetml/2006/main" count="309" uniqueCount="231">
  <si>
    <r>
      <t xml:space="preserve">Die Veranstalter und Veranstalterinnen geben durch das Ausfüllen der Checkliste an, welche Maßnahmen bei der Veranstaltung umgesetzt werden (mit </t>
    </r>
    <r>
      <rPr>
        <sz val="18"/>
        <color theme="1"/>
        <rFont val="Calibri"/>
        <family val="2"/>
        <scheme val="minor"/>
      </rPr>
      <t>"</t>
    </r>
    <r>
      <rPr>
        <b/>
        <sz val="18"/>
        <color theme="1"/>
        <rFont val="Calibri"/>
        <family val="2"/>
        <scheme val="minor"/>
      </rPr>
      <t>1" in Spalte G die entsprechenden Zellen markieren)</t>
    </r>
  </si>
  <si>
    <t>Name der Veranstaltung und Jahr:</t>
  </si>
  <si>
    <r>
      <t xml:space="preserve">Bestimmte Maßnahmen sind verpflichtend umzusetzen (in </t>
    </r>
    <r>
      <rPr>
        <b/>
        <sz val="18"/>
        <color rgb="FFFF0000"/>
        <rFont val="Calibri"/>
        <family val="2"/>
        <scheme val="minor"/>
      </rPr>
      <t>Rot</t>
    </r>
    <r>
      <rPr>
        <b/>
        <sz val="18"/>
        <rFont val="Calibri"/>
        <family val="2"/>
        <scheme val="minor"/>
      </rPr>
      <t>). Die freiwilligen Maßnahmen sind mit unterschiedlichen Farben gekennzeichnet (</t>
    </r>
    <r>
      <rPr>
        <b/>
        <sz val="18"/>
        <color theme="9" tint="-0.249977111117893"/>
        <rFont val="Calibri"/>
        <family val="2"/>
        <scheme val="minor"/>
      </rPr>
      <t>Dunkelgrün</t>
    </r>
    <r>
      <rPr>
        <b/>
        <sz val="18"/>
        <rFont val="Calibri"/>
        <family val="2"/>
        <scheme val="minor"/>
      </rPr>
      <t xml:space="preserve">, </t>
    </r>
    <r>
      <rPr>
        <b/>
        <sz val="18"/>
        <color theme="9" tint="0.59999389629810485"/>
        <rFont val="Calibri"/>
        <family val="2"/>
        <scheme val="minor"/>
      </rPr>
      <t>Hellgrün</t>
    </r>
    <r>
      <rPr>
        <b/>
        <sz val="18"/>
        <rFont val="Calibri"/>
        <family val="2"/>
        <scheme val="minor"/>
      </rPr>
      <t xml:space="preserve">, </t>
    </r>
    <r>
      <rPr>
        <b/>
        <sz val="18"/>
        <color rgb="FFFFFF00"/>
        <rFont val="Calibri"/>
        <family val="2"/>
        <scheme val="minor"/>
      </rPr>
      <t>Gelb</t>
    </r>
    <r>
      <rPr>
        <b/>
        <sz val="18"/>
        <rFont val="Calibri"/>
        <family val="2"/>
        <scheme val="minor"/>
      </rPr>
      <t>) da sie bei der Bewertung eine unterschiedliche Gewichtung haben. Für jede Maßnahme muss eine der aufgelisteten Möglichkeiten gewählt werden. Die Option “nicht anwendbar” muss begründet werden, in Spalte "Anmerkungen".</t>
    </r>
  </si>
  <si>
    <t>VERANSTALTUNGSART:</t>
  </si>
  <si>
    <t>KULINARIK- UND GASTROVERANSTALTUNGEN indoor</t>
  </si>
  <si>
    <t>Kriterium</t>
  </si>
  <si>
    <t>Erläuterung</t>
  </si>
  <si>
    <t>Efüllt bzw. nicht zutreffend</t>
  </si>
  <si>
    <t>Nachweis</t>
  </si>
  <si>
    <t>Eigenerklärung / Belege</t>
  </si>
  <si>
    <t>Anmerkungen</t>
  </si>
  <si>
    <t>ökologische Bedeutung</t>
  </si>
  <si>
    <t>Kriterien-gewicht</t>
  </si>
  <si>
    <t>Maximale 
Bewertung</t>
  </si>
  <si>
    <t>Effektive bewertung</t>
  </si>
  <si>
    <t>RESSOURCEN</t>
  </si>
  <si>
    <t>CAM 4.1.14</t>
  </si>
  <si>
    <t>R9</t>
  </si>
  <si>
    <t>Hygienepapiere aus Recyclingpapier</t>
  </si>
  <si>
    <t xml:space="preserve">Diese Vorgabe gilt für alle Toiletten, die in den Veranstaltungsstätten zur Verfügung gestellt werden </t>
  </si>
  <si>
    <t xml:space="preserve">Die Veranstalter*innen legen zum Nachweis entsprechende Kaufbelege vor </t>
  </si>
  <si>
    <t>obligatorisch</t>
  </si>
  <si>
    <t>R1/R2/R4/R13/M11/V2/V11/A1/A3/A7/E8/W1/W3/W4/W5</t>
  </si>
  <si>
    <t>Hiermit bestätige ich, dass die Maßnahme umgesetzt wird.</t>
  </si>
  <si>
    <t>CAM 4.1.15</t>
  </si>
  <si>
    <t>R10</t>
  </si>
  <si>
    <t>Reinigungsmittel sind vollständig bioabbaubar</t>
  </si>
  <si>
    <t>Vollständig biologisch abbaubar ist auf den Produktverpackungen vermerkt</t>
  </si>
  <si>
    <t>Die Veranstalter*innen legen zum Nachweis entsprechende Kaufbelege vor oder geben eine schriftliche Versicherung ab, dass keine Reinigungsmittel verwendet werden</t>
  </si>
  <si>
    <t>R3</t>
  </si>
  <si>
    <t>CAM 4.1.6</t>
  </si>
  <si>
    <t>R13</t>
  </si>
  <si>
    <t>Verwendung langlebiger Güter</t>
  </si>
  <si>
    <t>Alle mobilen Gegenstände und Einrichtungen sind auf Mehrfachnutzung ausgelegt</t>
  </si>
  <si>
    <t>Schriftliche Versicherung des/der Veranstalter*in</t>
  </si>
  <si>
    <t>Hiermit bestätige ich, dass die Maßnahme umgesetzt wird. Vertrag mit Bunsunternehmen beigelegt.</t>
  </si>
  <si>
    <t>CAM 4.1.4</t>
  </si>
  <si>
    <t>R14</t>
  </si>
  <si>
    <t>Werbemittel auf Minimum begrenzt und ausschließlich auf Recyclingpapier</t>
  </si>
  <si>
    <t>Die Veranstaltung wird digital beworben; Plakate, Flyer, Handouts werden auf ein Minimum begrenzt und ausschließlich auf Recyclingpapier gedruckt</t>
  </si>
  <si>
    <t>Vertrag oder Abrechnung mit der beauftragten Druckerei bzw. Copy-Shop</t>
  </si>
  <si>
    <t>R5</t>
  </si>
  <si>
    <t>MOBILITÄT</t>
  </si>
  <si>
    <t>CAM 4.1.12</t>
  </si>
  <si>
    <t>M1</t>
  </si>
  <si>
    <t>Veranstaltungsort ist mit ÖPNV gut zu erreichen</t>
  </si>
  <si>
    <t xml:space="preserve">Maximale Distanz zur nächsten Haltestelle (2x stündlich erreichbar) in max. 500m Distanz; ggf. Shuttle-Service </t>
  </si>
  <si>
    <t>Benennung der Haltestelle mit Angabe Liniennummern; ggf. Vertrag mit Busunternehmen für Shuttle-Verkehr</t>
  </si>
  <si>
    <t>Genehmigung gemäß Art. 12 Landesgesetz</t>
  </si>
  <si>
    <t>M2</t>
  </si>
  <si>
    <t>Die Erreichbarkeit mit dem ÖPNV ist Bestandteile der Bewerbung der Veranstaltung</t>
  </si>
  <si>
    <t xml:space="preserve">Auf der Homepage und auf Plakaten, Flyern, Einladungen etc. wird auf gute Erreichbarkeit mit ÖPNV verwiesen; Links zur Fahrplanauskunft werden gesetzt </t>
  </si>
  <si>
    <t>Verweis auf Homepage, Kopie der Flyer etc., aus der diese Informationsangebote zu entnehmen sind</t>
  </si>
  <si>
    <t>R6</t>
  </si>
  <si>
    <t>M3</t>
  </si>
  <si>
    <t xml:space="preserve">Ticket berechtigt zur kostenlosen Fahrt mit ÖPNV </t>
  </si>
  <si>
    <t>Rückmeldung des Verkehrsdienstleisters auf rechtzeitig im Vorfeld gestellte schriftliche Anfrage oder Nachweis, dass es sich um eine kostenlose Veranstaltung handelt</t>
  </si>
  <si>
    <t>Beleuchtungskonzept</t>
  </si>
  <si>
    <t>M4</t>
  </si>
  <si>
    <t>Zimmerkontingente mit guter Erreichbarkeit des Veranstaltungsortes</t>
  </si>
  <si>
    <t>Es werden den Akteuren Zimmerkontingente in Nachbarschaft zum Veranstaltungsort oder guter erreichbarkeit ÖPNV angeboten</t>
  </si>
  <si>
    <t>Vorlage Veranstalterverträge oder Versicherung, keine derartigen abgeschlossen zu haben</t>
  </si>
  <si>
    <t>R7</t>
  </si>
  <si>
    <t>Hiermit bestätige ich, dass die Maßnahme umgesetzt wird.Erwartete maximale Besucherzahl: …......</t>
  </si>
  <si>
    <t>M5</t>
  </si>
  <si>
    <t>Es stehen ausreichend Fahrradabstellplätze zur Verfügung</t>
  </si>
  <si>
    <t>Am Veranstaltungsort müssen Abstellkapazitäten für Fahrräder zur Verfügung stehen, die in Höhe von mindestens 10% der geschätzten täglichen Teilnehmerzahl liegen. Hierzu werden ggf. mobile Elemente aufgestellt</t>
  </si>
  <si>
    <t>Angabe geplante Teilnehmerzahl (pro Tag) und Auflistung der in Nachbarschaft vorhandenen Stellplätze bzw. gesondert gestellten mobilen Elementen</t>
  </si>
  <si>
    <t>R8</t>
  </si>
  <si>
    <t>Vertrag Anmietung Toiletten und Erlaubnis zur Einleitung</t>
  </si>
  <si>
    <t>M6</t>
  </si>
  <si>
    <t>Erreichbarkeit mit Fahrrad ist Bestandteil der Bewerbung der Veranstaltung</t>
  </si>
  <si>
    <t xml:space="preserve">Auf der Homepage und auf Plakaten, Flyern, Einladungen etc. wird auf gute Erreichbarkeit mit dem Fahrrad sowie entsprechende Abstellmöglichkeiten verwiesen </t>
  </si>
  <si>
    <t>Entsprechende Kaufbelege</t>
  </si>
  <si>
    <t>M7</t>
  </si>
  <si>
    <t>Am Veranstaltungsort werden keine gesonderten kostenlos nutzbaren Parkplätze zur Verfügung gestellt</t>
  </si>
  <si>
    <t xml:space="preserve">Es wird darauf verzichtet, am Veranstaltungsort kostenlos nutzbare Parkplätze gezielt auszuweisen. Liegt der Veranstaltungsort in einem Umfeld mit großen kostenfreien Parkplatzkapazitäten, müssen diese jedoch nicht bspw. durch Sperrungen rückgenommen werden. </t>
  </si>
  <si>
    <t>Verweis auf Homepage, Kopie der Flyer etc., aus der zu entnehmen ist, dass nicht auf kostenlose Parkplätze verwiesen wird</t>
  </si>
  <si>
    <t xml:space="preserve">Es werden keine keine entsprechenden Toiletten zur Verfügung gestellt </t>
  </si>
  <si>
    <t>M9</t>
  </si>
  <si>
    <t>Vorbildfunktion</t>
  </si>
  <si>
    <t>Das Personal wird darauf hingewiesen, mit ÖPNV, Fahrrad oder zu Fuß zur Veranstaltung zu kommen</t>
  </si>
  <si>
    <t>Der schriftliche Hinweis an das Personal wird belegt</t>
  </si>
  <si>
    <t>M10</t>
  </si>
  <si>
    <t>Um umweltfreundliche Anreise wird gebeten</t>
  </si>
  <si>
    <t>Die Einladung / die Veranstaltungsankündigung enthält den sinngemäßen Hinweis, um eine umweltfreundliche Anreise wird gebeten.</t>
  </si>
  <si>
    <t>Verweis auf Homepage, Kopie der Flyer etc., aus der die Bitte zu entnehmen ist</t>
  </si>
  <si>
    <t>Es werden keine Reinigungsmittel verwendet</t>
  </si>
  <si>
    <t>VERPFLEGUNG</t>
  </si>
  <si>
    <t>CAM 4.1.18</t>
  </si>
  <si>
    <t>V1</t>
  </si>
  <si>
    <t>Kaltgetränke nur in Mehrweg</t>
  </si>
  <si>
    <t>Mit Ausnahme Sekt, Secco etc. werden alle Kaltgetränke in Mehrweggebinden angeboten</t>
  </si>
  <si>
    <t>Vertrag oder Abrechnung mit Getränkelieferant</t>
  </si>
  <si>
    <t>R11</t>
  </si>
  <si>
    <t>V2</t>
  </si>
  <si>
    <t>Es werden regionale Produkte verwendet</t>
  </si>
  <si>
    <t>ausschließlich</t>
  </si>
  <si>
    <t xml:space="preserve">Schriftliche Versicherung des/der Veranstalter*in </t>
  </si>
  <si>
    <t>Hiermit bestätige ich, dass die Maßnahme umgesetzt wird.  Erlaubnis zur Einleitung.</t>
  </si>
  <si>
    <t>überwiegend</t>
  </si>
  <si>
    <t>R12</t>
  </si>
  <si>
    <t>Dokumentation der Einladung zur Schulung</t>
  </si>
  <si>
    <t>V3</t>
  </si>
  <si>
    <t>Getränke (mit Ausnahme Wasser) und Speisen sind biozertifiziert und ggf. aus fairem Handel</t>
  </si>
  <si>
    <t>Alle als Speisen und Getränke vermarkteten Lebensmittel stammen entsprechend zertifiziert und mit anerkannten Labeln untermauert aus der kontrolliert ökologischen Landwirtschaft und sind ggf. fair gehandelt</t>
  </si>
  <si>
    <t>Schriftliche Versicherung des/der Veranstalter*in und ggf. ergänzt um Verträge mit Standbetreibern</t>
  </si>
  <si>
    <t>Vertrag  mit der beauftragten Druckerei bzw. Copy-Shop</t>
  </si>
  <si>
    <t>V4</t>
  </si>
  <si>
    <t>Auf Portionsverpackungen wird verzichtet</t>
  </si>
  <si>
    <t>Senf, Ketchup, Milch, Zucker etc. wird nicht in Portionsverpackungen gereicht</t>
  </si>
  <si>
    <t>Abrechnung mit der beauftragten Druckerei bzw. Copy-Shop</t>
  </si>
  <si>
    <t>V5</t>
  </si>
  <si>
    <t>Geschirr und Besteck ausschließlich in Mehrweg</t>
  </si>
  <si>
    <t>Getränke und Speisen werden nur in Mehrweggeschirr (Gläser, Becher, Tassen, Teller, Schalen etc.) ausgegeben</t>
  </si>
  <si>
    <t>R15</t>
  </si>
  <si>
    <t>V6</t>
  </si>
  <si>
    <t>Papierprodukte im Bereich Verpflegung sind aus Recyclingpapier</t>
  </si>
  <si>
    <t>Es werden für Servietten etc. ausschließlich aus 100% Recyclingmaterial verwendet</t>
  </si>
  <si>
    <t>Hiermit bestätige ich, dass die Maßnahme umgesetzt wird.  entsprechende Vereinbarung mit Standbetreibern</t>
  </si>
  <si>
    <t>V7</t>
  </si>
  <si>
    <t>Tellergerichte auch in kleinen Portionen</t>
  </si>
  <si>
    <t>Darreichung in unterschiedlichen Portionsgrößen</t>
  </si>
  <si>
    <t xml:space="preserve">Haltestelle:____________Linie:_______ </t>
  </si>
  <si>
    <t>V8</t>
  </si>
  <si>
    <t>Speisen werden nachfrageorientiert produziert</t>
  </si>
  <si>
    <t>Die Bereitung von Speisen, die Beschickung der Buffets erfolgt bedarfsgerecht</t>
  </si>
  <si>
    <t>Haltestelle:____________Linie:_______  Vertrag mit Busunternehmen für Shuttle-Verkehr</t>
  </si>
  <si>
    <t>V9</t>
  </si>
  <si>
    <t>M2/M6/M7/M8/M9/M10/K1</t>
  </si>
  <si>
    <t>Homepage (link):______________</t>
  </si>
  <si>
    <t>CAM 4.1.16</t>
  </si>
  <si>
    <t>V10</t>
  </si>
  <si>
    <t>Vegane und/oder vegetarische Speisen</t>
  </si>
  <si>
    <t>Es werden ausreichend vegetarische und vegane Speisen angeboten (über Süßspeisen hinaus)</t>
  </si>
  <si>
    <t>Homepage (link):______________;   Unterlagen</t>
  </si>
  <si>
    <t>V11</t>
  </si>
  <si>
    <t>Bereitstellung von Leitungswasser</t>
  </si>
  <si>
    <t>Leitungswasser wird kostenlos zur Verfügung gestellt</t>
  </si>
  <si>
    <t>Es handelt sich um eine Kostenlose Veranstaltung</t>
  </si>
  <si>
    <t>V13</t>
  </si>
  <si>
    <t>Obst und Gemüse sind saisonal</t>
  </si>
  <si>
    <t>Schriftliche Versicherung des/der Veranstalter*in und Abrechnungsbeleg</t>
  </si>
  <si>
    <t>Rückmeldung des Verkehrsdienstleisters</t>
  </si>
  <si>
    <t>Keine Verträge abgeschlossen</t>
  </si>
  <si>
    <t>ABFALL</t>
  </si>
  <si>
    <t>CAM 4.1.19</t>
  </si>
  <si>
    <t>A1</t>
  </si>
  <si>
    <t>Speiseabfälle sowie Öle/Fette werden gesondert entsorgt</t>
  </si>
  <si>
    <t>kann bei kleinen Mengen auch über die Biotonne erfolgen</t>
  </si>
  <si>
    <t>Veranstalterverträge</t>
  </si>
  <si>
    <t>A2</t>
  </si>
  <si>
    <t>Getrenntsammlung von Abfallfraktionen</t>
  </si>
  <si>
    <t>Aufstellung eines auf die Veranstaltung zugeschnittenen Abfallentsorgungssystems</t>
  </si>
  <si>
    <t>Konzept und ggf. vetragliche Regelung mit Standbetreibern wird vorgelegt</t>
  </si>
  <si>
    <t>Geplante Teilnehmerzahl (pro Tag): _______
Stellplätze (Wo und ca. wieviele?)______________</t>
  </si>
  <si>
    <t>A3</t>
  </si>
  <si>
    <t>Benennung Abfallbeauftragte</t>
  </si>
  <si>
    <t>Abfallbeauftragte sind für sachgemäße Trennung und Entleerung der Abfallbehälter über die gesamte Veranstaltung hinweg verantwortlich</t>
  </si>
  <si>
    <t>M12</t>
  </si>
  <si>
    <t>CAM 4.1.17</t>
  </si>
  <si>
    <t>A5</t>
  </si>
  <si>
    <t>Verzicht auf Wegwerftischtücher</t>
  </si>
  <si>
    <t>Es werden keine Einwegtischtücher eingesetzt</t>
  </si>
  <si>
    <t>Schriftliche Versicherung des/der Veranstalter*in und ggf. vertragliche Regelung mit Standbetreibern</t>
  </si>
  <si>
    <t>Antrag mit Getränkelieferanten</t>
  </si>
  <si>
    <t>ENERGIE</t>
  </si>
  <si>
    <t>E1</t>
  </si>
  <si>
    <t>Versorgung über Ökostrom</t>
  </si>
  <si>
    <t>Verwendung von Ökostrom oder finanzielle Kompensation an anerkannte Umweltverbände</t>
  </si>
  <si>
    <t>Abrechnung Strombezug oder Spendenbeleg</t>
  </si>
  <si>
    <t>Abrechnung mit Getränkelieferanten</t>
  </si>
  <si>
    <t>E3</t>
  </si>
  <si>
    <t>Veranstaltungsort ist zertifiziert</t>
  </si>
  <si>
    <t>Veranstaltungsort weist eine Nachhaltigkeitszertifizierung auf, die auch Aspekte der Ökologie miteinbezieht</t>
  </si>
  <si>
    <t>Nachweis Zertifizierung der genutzten Räumlichkeiten</t>
  </si>
  <si>
    <t>V3/V4/V5/V6/V7/V8/V10/V12</t>
  </si>
  <si>
    <t>Dek. LH 21./01/2021 Nr. 11</t>
  </si>
  <si>
    <t>E6</t>
  </si>
  <si>
    <t>Beheizung der Räume auf maximal 20°C</t>
  </si>
  <si>
    <t>Vertragliche Regelung mit Vermieter*in der Räumlichkeiten</t>
  </si>
  <si>
    <t>Hiermit bestätige ich, dass die Maßnahme umgesetzt wird. Verträge mit Standbetreibern</t>
  </si>
  <si>
    <t>E7</t>
  </si>
  <si>
    <t>Kühlung auf max. 6°C unter Außentemperatur</t>
  </si>
  <si>
    <t>Nachweis der Kontaktaufnahme mit gemeinnützigen Organisationen</t>
  </si>
  <si>
    <t>WEITERES</t>
  </si>
  <si>
    <t>W1</t>
  </si>
  <si>
    <t>Presseunterlagen und Unterlagen für Teilnehmer auch digital</t>
  </si>
  <si>
    <t>Unterlagen werden auch digital zur Verfügung gestellt</t>
  </si>
  <si>
    <t>Hiermit bestätige ich, dass die Maßnahme umgesetzt wird. Abrechnung mit Standbetreibern</t>
  </si>
  <si>
    <t>W2</t>
  </si>
  <si>
    <t>umweltzertifizierte Druckerei</t>
  </si>
  <si>
    <t>Alle Druckerzeugnisse stammen aus einer umweltzertifizierten Druckerei und sind auf Recyclingpapier hergestellt</t>
  </si>
  <si>
    <t>Schriftliche Versicherung des/der Veranstalter*in oder Nachweis der Druckerei</t>
  </si>
  <si>
    <t>Konzept und ggf. vetragliche Regelung mit Standbetreibern</t>
  </si>
  <si>
    <t>KOMMUNIKATION</t>
  </si>
  <si>
    <t>K1</t>
  </si>
  <si>
    <t>Die Veranstaltung wird als GreenEvent beworben</t>
  </si>
  <si>
    <t>A4/A5/A6/E2/E4/E5</t>
  </si>
  <si>
    <t>CAM 4.1.1</t>
  </si>
  <si>
    <t>K2</t>
  </si>
  <si>
    <t>Verantwortliche Person mit Schulungspflicht</t>
  </si>
  <si>
    <t>Ansprechperson für Zertifizierungsstelle über Veranstaltungszeitraum hinweg; verantwortlich für korrekte Umsetzung mit Schulungspflicht</t>
  </si>
  <si>
    <t>Benennung Person mit Kontaktdaten</t>
  </si>
  <si>
    <t>Hiermit bestätige ich, dass die Maßnahme umgesetzt wird. Vertragliche Regelung mit Standbetreibern</t>
  </si>
  <si>
    <t xml:space="preserve">Die Checkliste wurde ausgefüllt von: </t>
  </si>
  <si>
    <t>am:</t>
  </si>
  <si>
    <t>Hiermit bestätige ich, dass die Maßnahme umgesetzt wird. Abrechnung Strombezug oder Spendenbeleg</t>
  </si>
  <si>
    <r>
      <t xml:space="preserve">Die ausgefüllte Checkliste ist an folgende E-Mail-Adresse zu senden: </t>
    </r>
    <r>
      <rPr>
        <b/>
        <sz val="20"/>
        <color theme="1"/>
        <rFont val="Calibri"/>
        <family val="2"/>
        <scheme val="minor"/>
      </rPr>
      <t xml:space="preserve">greenevent@provinz.bz.it
</t>
    </r>
    <r>
      <rPr>
        <sz val="20"/>
        <color theme="1"/>
        <rFont val="Calibri"/>
        <family val="2"/>
        <scheme val="minor"/>
      </rPr>
      <t>Weitere erforderliche Dokumente:
         • Ansuchen um Zertifizierung going GreenEvent oder GreenEvent: ausgefüllt, unterschrieben und mit Stempelmarke versehen (sofern die VeranstalterInnen nicht von der Stempelsteuer befreit sind);
         • Kopie des Erkennungsausweises (sofern das Ansuchen von Hand unterzeichnet wird, also nicht mit digitaler Unterschrift);
         • Erklärung betreffend die Einzahlung der Stempelsteuer: ausgefüllt und unterschrieben (diese 2. Stempelmarke ist für die Ausstellung des Zertifizierungsschreibens erforderlich, sofern die VeranstalterInnen nicht von der Stempelsteuer befreit sind).</t>
    </r>
  </si>
  <si>
    <t>E6/E7</t>
  </si>
  <si>
    <t>Vertragliche Regelung mit Vermieter der Räumlichkeiten</t>
  </si>
  <si>
    <r>
      <t>Für jede Veranstaltung gelten eigene Rahmenbedingungen. In der letzten Spalte können bei Bedarf besondere Anmerkungen gemacht werden. Bei der Auswertung  der Checkliste wird dieser Aspekt berücksichtigt. Die Auswertung  erfolgt durch das Amt für Abfallwirtschaft.
Im</t>
    </r>
    <r>
      <rPr>
        <b/>
        <sz val="20"/>
        <color theme="1"/>
        <rFont val="Calibri"/>
        <family val="2"/>
        <scheme val="minor"/>
      </rPr>
      <t xml:space="preserve"> ersten Jahr </t>
    </r>
    <r>
      <rPr>
        <sz val="20"/>
        <color theme="1"/>
        <rFont val="Calibri"/>
        <family val="2"/>
        <scheme val="minor"/>
      </rPr>
      <t>kann eine Veranstaltung als</t>
    </r>
    <r>
      <rPr>
        <b/>
        <sz val="20"/>
        <color theme="1"/>
        <rFont val="Calibri"/>
        <family val="2"/>
        <scheme val="minor"/>
      </rPr>
      <t xml:space="preserve"> „going GreenEvent“ </t>
    </r>
    <r>
      <rPr>
        <sz val="20"/>
        <color theme="1"/>
        <rFont val="Calibri"/>
        <family val="2"/>
        <scheme val="minor"/>
      </rPr>
      <t xml:space="preserve">ausgezeichnet werden. Dafür müssen </t>
    </r>
    <r>
      <rPr>
        <b/>
        <sz val="20"/>
        <color theme="1"/>
        <rFont val="Calibri"/>
        <family val="2"/>
        <scheme val="minor"/>
      </rPr>
      <t>alle verpflichtenden Maßnahmen</t>
    </r>
    <r>
      <rPr>
        <sz val="20"/>
        <color theme="1"/>
        <rFont val="Calibri"/>
        <family val="2"/>
        <scheme val="minor"/>
      </rPr>
      <t xml:space="preserve"> umgesetzt werden, und es muss </t>
    </r>
    <r>
      <rPr>
        <b/>
        <sz val="20"/>
        <color theme="1"/>
        <rFont val="Calibri"/>
        <family val="2"/>
        <scheme val="minor"/>
      </rPr>
      <t>mehr als die Hälfte</t>
    </r>
    <r>
      <rPr>
        <sz val="20"/>
        <color theme="1"/>
        <rFont val="Calibri"/>
        <family val="2"/>
        <scheme val="minor"/>
      </rPr>
      <t xml:space="preserve"> </t>
    </r>
    <r>
      <rPr>
        <b/>
        <sz val="20"/>
        <color theme="1"/>
        <rFont val="Calibri"/>
        <family val="2"/>
        <scheme val="minor"/>
      </rPr>
      <t>der maximal erreichbaren Punktzahl</t>
    </r>
    <r>
      <rPr>
        <sz val="20"/>
        <color theme="1"/>
        <rFont val="Calibri"/>
        <family val="2"/>
        <scheme val="minor"/>
      </rPr>
      <t xml:space="preserve"> erreicht werden, die durch die Anwendung der </t>
    </r>
    <r>
      <rPr>
        <b/>
        <sz val="20"/>
        <color theme="1"/>
        <rFont val="Calibri"/>
        <family val="2"/>
        <scheme val="minor"/>
      </rPr>
      <t>optionalen Maßnahmen</t>
    </r>
    <r>
      <rPr>
        <sz val="20"/>
        <color theme="1"/>
        <rFont val="Calibri"/>
        <family val="2"/>
        <scheme val="minor"/>
      </rPr>
      <t xml:space="preserve"> erzielt werden kann.
Bei einer positiven Bewertung im Anschluss an eine Kontrolle, kann die Folgeveranstaltung als </t>
    </r>
    <r>
      <rPr>
        <b/>
        <sz val="20"/>
        <color theme="1"/>
        <rFont val="Calibri"/>
        <family val="2"/>
        <scheme val="minor"/>
      </rPr>
      <t>„GreenEvent“</t>
    </r>
    <r>
      <rPr>
        <sz val="20"/>
        <color theme="1"/>
        <rFont val="Calibri"/>
        <family val="2"/>
        <scheme val="minor"/>
      </rPr>
      <t xml:space="preserve"> ausgezeichnet werden. Dafür müssen ie Organisatoren neben </t>
    </r>
    <r>
      <rPr>
        <b/>
        <sz val="20"/>
        <color theme="1"/>
        <rFont val="Calibri"/>
        <family val="2"/>
        <scheme val="minor"/>
      </rPr>
      <t>allen verpflichtenden Maßnahmen</t>
    </r>
    <r>
      <rPr>
        <sz val="20"/>
        <color theme="1"/>
        <rFont val="Calibri"/>
        <family val="2"/>
        <scheme val="minor"/>
      </rPr>
      <t xml:space="preserve"> auch ausreichend viele </t>
    </r>
    <r>
      <rPr>
        <b/>
        <sz val="20"/>
        <color theme="1"/>
        <rFont val="Calibri"/>
        <family val="2"/>
        <scheme val="minor"/>
      </rPr>
      <t>optionale Maßnahmen</t>
    </r>
    <r>
      <rPr>
        <sz val="20"/>
        <color theme="1"/>
        <rFont val="Calibri"/>
        <family val="2"/>
        <scheme val="minor"/>
      </rPr>
      <t xml:space="preserve"> ergreifen, um mindestens </t>
    </r>
    <r>
      <rPr>
        <b/>
        <sz val="20"/>
        <color theme="1"/>
        <rFont val="Calibri"/>
        <family val="2"/>
        <scheme val="minor"/>
      </rPr>
      <t>drei Viertel der maximal erreichbaren Punktzah</t>
    </r>
    <r>
      <rPr>
        <sz val="20"/>
        <color theme="1"/>
        <rFont val="Calibri"/>
        <family val="2"/>
        <scheme val="minor"/>
      </rPr>
      <t>l zu erreichen, die durch die Anwendung aller für den Veranstaltungsart vorgesehenen optionalen Maßnahmen erzielt werden kann (wobei die unterschiedlichen Gewichtungen der einzelnen Maßnahmen berücksichtigt werden).</t>
    </r>
  </si>
  <si>
    <t>Nachweis der Druckerei</t>
  </si>
  <si>
    <t>Name, Nachname, Telefon, E-Mail der Ansprechperson eingeben</t>
  </si>
  <si>
    <t>maximale Punktzahl</t>
  </si>
  <si>
    <t>GreenEvent</t>
  </si>
  <si>
    <t>going GreenEvent</t>
  </si>
  <si>
    <t xml:space="preserve">                     Checkliste für die Zertifizierung als                  going GreenEvent                 GreenEvent</t>
  </si>
  <si>
    <t>Rev. 2</t>
  </si>
  <si>
    <t>Tutte le misure applicabili</t>
  </si>
  <si>
    <t>Correzione se misure non applicabili</t>
  </si>
  <si>
    <t>F</t>
  </si>
  <si>
    <t>O</t>
  </si>
  <si>
    <t>Commenti ufficio</t>
  </si>
  <si>
    <r>
      <t xml:space="preserve">Es wird nicht nur der erfolgte Vertragsabschluss honoriert, sondern auch das Bemühen darum, wobei der Kostenanteil für die ÖPNV-Nutzung nicht höher als 25% am Ticketpreis liegen sollte. So werden hier insbesondere kleine Veranstaltungen nicht benachteiligt. </t>
    </r>
    <r>
      <rPr>
        <b/>
        <sz val="16"/>
        <color theme="1"/>
        <rFont val="Calibri"/>
        <family val="2"/>
        <scheme val="minor"/>
      </rPr>
      <t>Kostenfreie Veranstaltungen</t>
    </r>
    <r>
      <rPr>
        <sz val="16"/>
        <color theme="1"/>
        <rFont val="Calibri"/>
        <family val="2"/>
        <scheme val="minor"/>
      </rPr>
      <t xml:space="preserve">, die damit nicht mit einem Ticket / einer Eintrittskarte verbunden sind, </t>
    </r>
    <r>
      <rPr>
        <b/>
        <sz val="16"/>
        <color theme="1"/>
        <rFont val="Calibri"/>
        <family val="2"/>
        <scheme val="minor"/>
      </rPr>
      <t>sind</t>
    </r>
    <r>
      <rPr>
        <sz val="16"/>
        <color theme="1"/>
        <rFont val="Calibri"/>
        <family val="2"/>
        <scheme val="minor"/>
      </rPr>
      <t xml:space="preserve"> zudem</t>
    </r>
    <r>
      <rPr>
        <b/>
        <sz val="16"/>
        <color theme="1"/>
        <rFont val="Calibri"/>
        <family val="2"/>
        <scheme val="minor"/>
      </rPr>
      <t xml:space="preserve"> von der Verpflichtung ausgenommen</t>
    </r>
    <r>
      <rPr>
        <sz val="16"/>
        <color theme="1"/>
        <rFont val="Calibri"/>
        <family val="2"/>
        <scheme val="minor"/>
      </rPr>
      <t>.</t>
    </r>
  </si>
  <si>
    <t>Überhänge werden über gemeinnützige Organisationen abgegeben oder intern verteilt</t>
  </si>
  <si>
    <t>Im Überhang verbleibende Speisen werden gemeinnützigen Organisationen (Banco Alimentare, Gemeindetafeln etc.) zur Abgabe angeboten oder intern verteilt</t>
  </si>
  <si>
    <t>Non applicabili</t>
  </si>
  <si>
    <t>GE</t>
  </si>
  <si>
    <t>gGE</t>
  </si>
  <si>
    <t>Nachweis der Kontaktaufnahme mit diesen Organisationen rechtzeitig vor der Veranstaltung oder der internen Verteilung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</si>
</sst>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249977111117893"/>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1"/>
      <name val="Calibri"/>
      <family val="2"/>
      <scheme val="minor"/>
    </font>
    <font>
      <b/>
      <sz val="20"/>
      <color theme="1"/>
      <name val="Calibri"/>
      <family val="2"/>
      <scheme val="minor"/>
    </font>
    <font>
      <sz val="20"/>
      <color theme="1"/>
      <name val="Calibri"/>
      <family val="2"/>
      <scheme val="minor"/>
    </font>
    <font>
      <sz val="16"/>
      <color indexed="81"/>
      <name val="Segoe UI"/>
      <family val="2"/>
    </font>
    <font>
      <b/>
      <sz val="16"/>
      <color indexed="81"/>
      <name val="Tahoma"/>
      <family val="2"/>
    </font>
    <font>
      <b/>
      <sz val="11"/>
      <name val="Calibri"/>
      <family val="2"/>
      <scheme val="minor"/>
    </font>
    <font>
      <b/>
      <sz val="28"/>
      <color theme="1"/>
      <name val="Calibri"/>
      <family val="2"/>
      <scheme val="minor"/>
    </font>
    <font>
      <b/>
      <sz val="14"/>
      <color rgb="FFFF0000"/>
      <name val="Calibri"/>
      <family val="2"/>
      <scheme val="minor"/>
    </font>
    <font>
      <sz val="14"/>
      <color theme="1"/>
      <name val="Calibri"/>
      <family val="2"/>
      <scheme val="minor"/>
    </font>
    <font>
      <b/>
      <sz val="14"/>
      <color theme="1"/>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s>
  <borders count="35">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148">
    <xf numFmtId="0" fontId="0" fillId="0" borderId="0" xfId="0"/>
    <xf numFmtId="0" fontId="4" fillId="2" borderId="0" xfId="0" applyFont="1" applyFill="1" applyAlignment="1">
      <alignment vertical="center"/>
    </xf>
    <xf numFmtId="0" fontId="0" fillId="2" borderId="0" xfId="0" applyFill="1" applyAlignment="1">
      <alignment vertical="center"/>
    </xf>
    <xf numFmtId="0" fontId="5" fillId="2" borderId="0" xfId="0" applyFont="1" applyFill="1" applyAlignment="1">
      <alignment vertical="center"/>
    </xf>
    <xf numFmtId="0" fontId="2" fillId="2" borderId="0" xfId="0" applyFont="1" applyFill="1" applyAlignment="1">
      <alignment horizontal="center" vertical="center"/>
    </xf>
    <xf numFmtId="0" fontId="0" fillId="2" borderId="0" xfId="0" applyFill="1" applyAlignment="1">
      <alignment horizontal="center" vertical="center"/>
    </xf>
    <xf numFmtId="0" fontId="0" fillId="0" borderId="0" xfId="0" applyAlignment="1">
      <alignment vertical="center"/>
    </xf>
    <xf numFmtId="14" fontId="9" fillId="3" borderId="1" xfId="0" applyNumberFormat="1" applyFont="1" applyFill="1" applyBorder="1" applyAlignment="1" applyProtection="1">
      <alignment horizontal="center" vertical="center"/>
      <protection locked="0"/>
    </xf>
    <xf numFmtId="0" fontId="8" fillId="2" borderId="0" xfId="0" applyFont="1" applyFill="1" applyAlignment="1">
      <alignment vertical="center" wrapText="1"/>
    </xf>
    <xf numFmtId="0" fontId="6" fillId="4" borderId="6" xfId="0" applyFont="1" applyFill="1" applyBorder="1" applyAlignment="1">
      <alignment vertical="center"/>
    </xf>
    <xf numFmtId="0" fontId="15" fillId="4" borderId="6" xfId="0" applyFont="1" applyFill="1" applyBorder="1" applyAlignment="1">
      <alignment horizontal="center" vertical="center" wrapText="1"/>
    </xf>
    <xf numFmtId="0" fontId="6" fillId="4" borderId="7" xfId="0" applyFont="1" applyFill="1" applyBorder="1" applyAlignment="1">
      <alignment horizontal="left" vertical="center" wrapText="1"/>
    </xf>
    <xf numFmtId="0" fontId="6" fillId="4" borderId="7" xfId="0" applyFont="1" applyFill="1" applyBorder="1" applyAlignment="1">
      <alignment vertical="center" wrapText="1"/>
    </xf>
    <xf numFmtId="0" fontId="2" fillId="4" borderId="6" xfId="0" applyFont="1" applyFill="1" applyBorder="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7" fillId="0" borderId="0" xfId="0" applyFont="1" applyAlignment="1">
      <alignment vertical="center"/>
    </xf>
    <xf numFmtId="0" fontId="18" fillId="4" borderId="8" xfId="0" applyFont="1" applyFill="1" applyBorder="1" applyAlignment="1">
      <alignment vertical="center"/>
    </xf>
    <xf numFmtId="0" fontId="15" fillId="0" borderId="9" xfId="0" applyFont="1" applyBorder="1" applyAlignment="1">
      <alignment vertical="center"/>
    </xf>
    <xf numFmtId="0" fontId="5" fillId="5" borderId="10" xfId="0" applyFont="1" applyFill="1" applyBorder="1" applyAlignment="1">
      <alignment vertical="center"/>
    </xf>
    <xf numFmtId="0" fontId="5" fillId="0" borderId="10" xfId="0" applyFont="1" applyBorder="1" applyAlignment="1">
      <alignment vertical="center" wrapText="1"/>
    </xf>
    <xf numFmtId="0" fontId="5" fillId="3" borderId="12" xfId="0" applyFont="1" applyFill="1" applyBorder="1" applyAlignment="1" applyProtection="1">
      <alignment horizontal="left" vertical="center" wrapText="1"/>
      <protection locked="0"/>
    </xf>
    <xf numFmtId="0" fontId="1" fillId="0" borderId="10" xfId="0" applyFont="1" applyBorder="1" applyAlignment="1">
      <alignment horizontal="center" vertical="center"/>
    </xf>
    <xf numFmtId="0" fontId="0" fillId="0" borderId="10" xfId="0" applyBorder="1" applyAlignment="1">
      <alignment horizontal="center" vertical="center"/>
    </xf>
    <xf numFmtId="0" fontId="7" fillId="0" borderId="11" xfId="0" applyFont="1" applyBorder="1" applyAlignment="1">
      <alignment vertical="center"/>
    </xf>
    <xf numFmtId="0" fontId="7" fillId="0" borderId="11" xfId="0" applyFont="1" applyBorder="1" applyAlignment="1">
      <alignment vertical="center" wrapText="1"/>
    </xf>
    <xf numFmtId="0" fontId="18" fillId="4" borderId="14" xfId="0" applyFont="1" applyFill="1" applyBorder="1" applyAlignment="1">
      <alignment vertical="center"/>
    </xf>
    <xf numFmtId="0" fontId="15" fillId="0" borderId="15" xfId="0" applyFont="1" applyBorder="1" applyAlignment="1">
      <alignment vertical="center"/>
    </xf>
    <xf numFmtId="0" fontId="5" fillId="5" borderId="11" xfId="0" applyFont="1" applyFill="1" applyBorder="1" applyAlignment="1">
      <alignment vertical="center"/>
    </xf>
    <xf numFmtId="0" fontId="5" fillId="0" borderId="11" xfId="0" applyFont="1" applyBorder="1" applyAlignment="1">
      <alignment vertical="center" wrapText="1"/>
    </xf>
    <xf numFmtId="0" fontId="1" fillId="0" borderId="11" xfId="0" applyFont="1" applyBorder="1" applyAlignment="1">
      <alignment horizontal="center" vertical="center"/>
    </xf>
    <xf numFmtId="0" fontId="0" fillId="0" borderId="11" xfId="0" applyBorder="1" applyAlignment="1">
      <alignment horizontal="center" vertical="center"/>
    </xf>
    <xf numFmtId="0" fontId="5" fillId="0" borderId="11" xfId="0" applyFont="1" applyBorder="1" applyAlignment="1">
      <alignment vertical="center"/>
    </xf>
    <xf numFmtId="0" fontId="7" fillId="0" borderId="11" xfId="0" applyFont="1" applyBorder="1"/>
    <xf numFmtId="0" fontId="18" fillId="4" borderId="18" xfId="0" applyFont="1" applyFill="1" applyBorder="1" applyAlignment="1">
      <alignment vertical="center"/>
    </xf>
    <xf numFmtId="0" fontId="15" fillId="0" borderId="5" xfId="0" applyFont="1" applyBorder="1" applyAlignment="1">
      <alignment vertical="center"/>
    </xf>
    <xf numFmtId="0" fontId="5" fillId="5" borderId="7" xfId="0" applyFont="1" applyFill="1" applyBorder="1" applyAlignment="1">
      <alignment vertical="center"/>
    </xf>
    <xf numFmtId="0" fontId="5" fillId="0" borderId="7" xfId="0" applyFont="1" applyBorder="1" applyAlignment="1">
      <alignment vertical="center" wrapText="1"/>
    </xf>
    <xf numFmtId="0" fontId="1" fillId="0" borderId="7" xfId="0" applyFont="1" applyBorder="1" applyAlignment="1">
      <alignment horizontal="center" vertical="center"/>
    </xf>
    <xf numFmtId="0" fontId="0" fillId="0" borderId="7" xfId="0" applyBorder="1" applyAlignment="1">
      <alignment horizontal="center" vertical="center"/>
    </xf>
    <xf numFmtId="0" fontId="0" fillId="4" borderId="14" xfId="0" applyFill="1" applyBorder="1" applyAlignment="1">
      <alignment vertical="center"/>
    </xf>
    <xf numFmtId="0" fontId="5" fillId="6" borderId="11" xfId="0" applyFont="1" applyFill="1" applyBorder="1" applyAlignment="1">
      <alignment vertical="center"/>
    </xf>
    <xf numFmtId="0" fontId="5" fillId="7" borderId="11" xfId="0" applyFont="1" applyFill="1" applyBorder="1" applyAlignment="1">
      <alignment vertical="center"/>
    </xf>
    <xf numFmtId="0" fontId="19" fillId="0" borderId="11" xfId="0" applyFont="1" applyBorder="1" applyAlignment="1">
      <alignment horizontal="center" vertical="center"/>
    </xf>
    <xf numFmtId="0" fontId="0" fillId="4" borderId="18" xfId="0" applyFill="1" applyBorder="1" applyAlignment="1">
      <alignment vertical="center"/>
    </xf>
    <xf numFmtId="0" fontId="5" fillId="8" borderId="11" xfId="0" applyFont="1" applyFill="1" applyBorder="1" applyAlignment="1">
      <alignment vertical="center"/>
    </xf>
    <xf numFmtId="0" fontId="5" fillId="0" borderId="6" xfId="0" applyFont="1" applyBorder="1" applyAlignment="1">
      <alignment vertical="center" wrapText="1"/>
    </xf>
    <xf numFmtId="0" fontId="5" fillId="0" borderId="25" xfId="0" applyFont="1" applyBorder="1" applyAlignment="1">
      <alignment vertical="center" wrapText="1"/>
    </xf>
    <xf numFmtId="0" fontId="0" fillId="0" borderId="25" xfId="0" applyBorder="1" applyAlignment="1">
      <alignment horizontal="center" vertical="center"/>
    </xf>
    <xf numFmtId="0" fontId="5" fillId="0" borderId="27" xfId="0" applyFont="1" applyBorder="1" applyAlignment="1">
      <alignment vertical="center" wrapText="1"/>
    </xf>
    <xf numFmtId="0" fontId="5" fillId="0" borderId="24" xfId="0" applyFont="1" applyBorder="1" applyAlignment="1">
      <alignment vertical="center" wrapText="1"/>
    </xf>
    <xf numFmtId="0" fontId="5" fillId="0" borderId="28" xfId="0" applyFont="1" applyBorder="1" applyAlignment="1">
      <alignment vertical="center" wrapText="1"/>
    </xf>
    <xf numFmtId="0" fontId="5" fillId="7" borderId="7" xfId="0" applyFont="1" applyFill="1" applyBorder="1" applyAlignment="1">
      <alignment vertical="center"/>
    </xf>
    <xf numFmtId="0" fontId="5" fillId="0" borderId="19" xfId="0" applyFont="1" applyBorder="1" applyAlignment="1">
      <alignment vertical="center" wrapText="1"/>
    </xf>
    <xf numFmtId="0" fontId="0" fillId="0" borderId="30" xfId="0" applyBorder="1" applyAlignment="1">
      <alignment horizontal="center" vertical="center"/>
    </xf>
    <xf numFmtId="0" fontId="5" fillId="3" borderId="7" xfId="0" applyFont="1" applyFill="1" applyBorder="1" applyAlignment="1" applyProtection="1">
      <alignment horizontal="left" vertical="center" wrapText="1"/>
      <protection locked="0"/>
    </xf>
    <xf numFmtId="0" fontId="0" fillId="4" borderId="8" xfId="0" applyFill="1" applyBorder="1" applyAlignment="1">
      <alignment vertical="center"/>
    </xf>
    <xf numFmtId="0" fontId="5" fillId="6" borderId="10" xfId="0" applyFont="1" applyFill="1" applyBorder="1" applyAlignment="1">
      <alignment vertical="center"/>
    </xf>
    <xf numFmtId="0" fontId="3" fillId="4" borderId="14" xfId="1" applyFill="1" applyBorder="1" applyAlignment="1">
      <alignment vertical="center"/>
    </xf>
    <xf numFmtId="0" fontId="5" fillId="3" borderId="11" xfId="0" applyFont="1" applyFill="1" applyBorder="1" applyAlignment="1">
      <alignment vertical="center" wrapText="1"/>
    </xf>
    <xf numFmtId="0" fontId="3" fillId="4" borderId="18" xfId="1" applyFill="1" applyBorder="1" applyAlignment="1">
      <alignment vertical="center"/>
    </xf>
    <xf numFmtId="0" fontId="5" fillId="0" borderId="7" xfId="0" applyFont="1" applyBorder="1" applyAlignment="1">
      <alignment vertical="center"/>
    </xf>
    <xf numFmtId="0" fontId="5" fillId="3" borderId="7" xfId="0" applyFont="1" applyFill="1" applyBorder="1" applyAlignment="1">
      <alignment vertical="center" wrapText="1"/>
    </xf>
    <xf numFmtId="0" fontId="5" fillId="3" borderId="24" xfId="0" applyFont="1" applyFill="1" applyBorder="1" applyAlignment="1" applyProtection="1">
      <alignment horizontal="left" vertical="center" wrapText="1"/>
      <protection locked="0"/>
    </xf>
    <xf numFmtId="0" fontId="5" fillId="0" borderId="10" xfId="0" applyFont="1" applyBorder="1" applyAlignment="1">
      <alignment vertical="center"/>
    </xf>
    <xf numFmtId="0" fontId="5" fillId="3" borderId="0" xfId="0" applyFont="1" applyFill="1" applyAlignment="1" applyProtection="1">
      <alignment horizontal="left" vertical="center" wrapText="1"/>
      <protection locked="0"/>
    </xf>
    <xf numFmtId="0" fontId="7" fillId="0" borderId="16" xfId="0" applyFont="1" applyBorder="1"/>
    <xf numFmtId="0" fontId="20" fillId="2" borderId="1" xfId="0" applyFont="1" applyFill="1" applyBorder="1" applyAlignment="1">
      <alignment horizontal="right" vertical="center" indent="1"/>
    </xf>
    <xf numFmtId="0" fontId="5" fillId="0" borderId="0" xfId="0" applyFont="1" applyAlignment="1">
      <alignment vertical="center"/>
    </xf>
    <xf numFmtId="0" fontId="0" fillId="0" borderId="0" xfId="0" applyAlignment="1">
      <alignment horizontal="left" vertical="center"/>
    </xf>
    <xf numFmtId="0" fontId="0" fillId="0" borderId="0" xfId="0" applyAlignment="1">
      <alignment horizontal="center" vertical="center"/>
    </xf>
    <xf numFmtId="0" fontId="5" fillId="0" borderId="0" xfId="0" applyFont="1" applyAlignment="1">
      <alignment horizontal="center" vertical="center"/>
    </xf>
    <xf numFmtId="0" fontId="5" fillId="3" borderId="16" xfId="0" applyFont="1" applyFill="1" applyBorder="1" applyAlignment="1" applyProtection="1">
      <alignment horizontal="left" vertical="center" wrapText="1"/>
      <protection locked="0"/>
    </xf>
    <xf numFmtId="0" fontId="5" fillId="3" borderId="19" xfId="0" applyFont="1" applyFill="1" applyBorder="1" applyAlignment="1" applyProtection="1">
      <alignment horizontal="left" vertical="center" wrapText="1"/>
      <protection locked="0"/>
    </xf>
    <xf numFmtId="0" fontId="5" fillId="3" borderId="11" xfId="0" applyFont="1" applyFill="1" applyBorder="1" applyAlignment="1" applyProtection="1">
      <alignment horizontal="left" vertical="center" wrapText="1"/>
      <protection locked="0"/>
    </xf>
    <xf numFmtId="0" fontId="0" fillId="0" borderId="6" xfId="0" applyBorder="1" applyAlignment="1">
      <alignment horizontal="center" vertical="center"/>
    </xf>
    <xf numFmtId="0" fontId="24" fillId="3" borderId="10" xfId="0" applyFont="1" applyFill="1" applyBorder="1" applyAlignment="1" applyProtection="1">
      <alignment horizontal="center" vertical="center" wrapText="1"/>
      <protection locked="0"/>
    </xf>
    <xf numFmtId="0" fontId="2" fillId="3" borderId="11" xfId="0" applyFont="1" applyFill="1" applyBorder="1" applyAlignment="1" applyProtection="1">
      <alignment horizontal="center" vertical="center"/>
      <protection locked="0"/>
    </xf>
    <xf numFmtId="0" fontId="2" fillId="3" borderId="7" xfId="0" applyFont="1" applyFill="1" applyBorder="1" applyAlignment="1" applyProtection="1">
      <alignment horizontal="center" vertical="center"/>
      <protection locked="0"/>
    </xf>
    <xf numFmtId="0" fontId="2" fillId="3" borderId="10" xfId="0" applyFont="1" applyFill="1" applyBorder="1" applyAlignment="1" applyProtection="1">
      <alignment horizontal="center" vertical="center"/>
      <protection locked="0"/>
    </xf>
    <xf numFmtId="0" fontId="2" fillId="3" borderId="6" xfId="0" applyFont="1" applyFill="1" applyBorder="1" applyAlignment="1" applyProtection="1">
      <alignment horizontal="center" vertical="center"/>
      <protection locked="0"/>
    </xf>
    <xf numFmtId="0" fontId="2" fillId="3" borderId="25" xfId="0" applyFont="1" applyFill="1" applyBorder="1" applyAlignment="1" applyProtection="1">
      <alignment horizontal="center" vertical="center"/>
      <protection locked="0"/>
    </xf>
    <xf numFmtId="0" fontId="2" fillId="3" borderId="15" xfId="0" applyFont="1" applyFill="1" applyBorder="1" applyAlignment="1" applyProtection="1">
      <alignment horizontal="center" vertical="center"/>
      <protection locked="0"/>
    </xf>
    <xf numFmtId="0" fontId="2" fillId="3" borderId="28" xfId="0" applyFont="1" applyFill="1" applyBorder="1" applyAlignment="1" applyProtection="1">
      <alignment horizontal="center" vertical="center"/>
      <protection locked="0"/>
    </xf>
    <xf numFmtId="0" fontId="2" fillId="3" borderId="19" xfId="0" applyFont="1" applyFill="1" applyBorder="1" applyAlignment="1" applyProtection="1">
      <alignment horizontal="center" vertical="center"/>
      <protection locked="0"/>
    </xf>
    <xf numFmtId="0" fontId="6" fillId="2" borderId="0" xfId="0" applyFont="1" applyFill="1" applyAlignment="1">
      <alignment horizontal="right" vertical="center" wrapText="1"/>
    </xf>
    <xf numFmtId="0" fontId="25" fillId="0" borderId="0" xfId="0" applyFont="1" applyAlignment="1">
      <alignment horizontal="center" vertical="center"/>
    </xf>
    <xf numFmtId="0" fontId="26" fillId="0" borderId="13" xfId="0" applyFont="1" applyBorder="1" applyAlignment="1">
      <alignment horizontal="center" vertical="center"/>
    </xf>
    <xf numFmtId="0" fontId="6" fillId="0" borderId="0" xfId="0" applyFont="1" applyAlignment="1">
      <alignment horizontal="center" vertical="center"/>
    </xf>
    <xf numFmtId="0" fontId="27" fillId="0" borderId="0" xfId="0" applyFont="1" applyAlignment="1">
      <alignment vertical="center"/>
    </xf>
    <xf numFmtId="0" fontId="26" fillId="0" borderId="17" xfId="0" applyFont="1" applyBorder="1" applyAlignment="1">
      <alignment horizontal="center" vertical="center"/>
    </xf>
    <xf numFmtId="0" fontId="26" fillId="0" borderId="20" xfId="0" applyFont="1" applyBorder="1" applyAlignment="1">
      <alignment horizontal="center" vertical="center"/>
    </xf>
    <xf numFmtId="0" fontId="28" fillId="0" borderId="17" xfId="0" applyFont="1" applyBorder="1" applyAlignment="1">
      <alignment horizontal="center" vertical="center"/>
    </xf>
    <xf numFmtId="0" fontId="11" fillId="7" borderId="0" xfId="0" applyFont="1" applyFill="1" applyAlignment="1">
      <alignment horizontal="center" vertical="center"/>
    </xf>
    <xf numFmtId="0" fontId="28" fillId="0" borderId="13" xfId="0" applyFont="1" applyBorder="1" applyAlignment="1">
      <alignment horizontal="center" vertical="center"/>
    </xf>
    <xf numFmtId="0" fontId="25" fillId="0" borderId="0" xfId="0" applyFont="1" applyAlignment="1">
      <alignment horizontal="right" vertical="center"/>
    </xf>
    <xf numFmtId="0" fontId="25"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center" vertical="center"/>
    </xf>
    <xf numFmtId="0" fontId="7" fillId="9" borderId="0" xfId="0" applyFont="1" applyFill="1" applyAlignment="1">
      <alignment horizontal="right" vertical="center"/>
    </xf>
    <xf numFmtId="0" fontId="7" fillId="9" borderId="0" xfId="0"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21" fillId="0" borderId="32" xfId="0" applyFont="1" applyBorder="1" applyAlignment="1">
      <alignment horizontal="left" vertical="center" wrapText="1"/>
    </xf>
    <xf numFmtId="0" fontId="21" fillId="0" borderId="34" xfId="0" applyFont="1" applyBorder="1" applyAlignment="1">
      <alignment horizontal="left" vertical="center"/>
    </xf>
    <xf numFmtId="0" fontId="21" fillId="0" borderId="33" xfId="0" applyFont="1" applyBorder="1" applyAlignment="1">
      <alignment horizontal="left" vertical="center"/>
    </xf>
    <xf numFmtId="0" fontId="21" fillId="0" borderId="34" xfId="0" applyFont="1" applyBorder="1" applyAlignment="1">
      <alignment horizontal="left" vertical="center" wrapText="1"/>
    </xf>
    <xf numFmtId="0" fontId="21" fillId="0" borderId="33" xfId="0" applyFont="1" applyBorder="1" applyAlignment="1">
      <alignment horizontal="left" vertical="center" wrapText="1"/>
    </xf>
    <xf numFmtId="0" fontId="7" fillId="0" borderId="11" xfId="0" applyFont="1" applyBorder="1" applyAlignment="1">
      <alignment horizontal="left" vertical="center"/>
    </xf>
    <xf numFmtId="0" fontId="6" fillId="4" borderId="8" xfId="0" applyFont="1" applyFill="1" applyBorder="1" applyAlignment="1">
      <alignment horizontal="center" vertical="center" textRotation="90"/>
    </xf>
    <xf numFmtId="0" fontId="6" fillId="4" borderId="18" xfId="0" applyFont="1" applyFill="1" applyBorder="1" applyAlignment="1">
      <alignment horizontal="center" vertical="center" textRotation="90"/>
    </xf>
    <xf numFmtId="0" fontId="0" fillId="0" borderId="12" xfId="0" applyBorder="1" applyAlignment="1">
      <alignment horizontal="center" vertical="center"/>
    </xf>
    <xf numFmtId="0" fontId="0" fillId="0" borderId="19" xfId="0" applyBorder="1" applyAlignment="1">
      <alignment horizontal="center" vertical="center"/>
    </xf>
    <xf numFmtId="0" fontId="20" fillId="2" borderId="32" xfId="0" applyFont="1" applyFill="1" applyBorder="1" applyAlignment="1">
      <alignment horizontal="right" vertical="center"/>
    </xf>
    <xf numFmtId="0" fontId="20" fillId="2" borderId="33" xfId="0" applyFont="1" applyFill="1" applyBorder="1" applyAlignment="1">
      <alignment horizontal="right" vertical="center"/>
    </xf>
    <xf numFmtId="0" fontId="28" fillId="0" borderId="22" xfId="0" applyFont="1" applyBorder="1" applyAlignment="1">
      <alignment horizontal="center" vertical="center"/>
    </xf>
    <xf numFmtId="0" fontId="28" fillId="0" borderId="31" xfId="0" applyFont="1" applyBorder="1" applyAlignment="1">
      <alignment horizontal="center" vertical="center"/>
    </xf>
    <xf numFmtId="0" fontId="6" fillId="4" borderId="14" xfId="0" applyFont="1" applyFill="1" applyBorder="1" applyAlignment="1">
      <alignment horizontal="center" vertical="center" textRotation="90"/>
    </xf>
    <xf numFmtId="0" fontId="0" fillId="0" borderId="16" xfId="0" applyBorder="1" applyAlignment="1">
      <alignment horizontal="center" vertical="center"/>
    </xf>
    <xf numFmtId="0" fontId="18" fillId="4" borderId="14" xfId="0" applyFont="1" applyFill="1" applyBorder="1" applyAlignment="1">
      <alignment horizontal="left" vertical="center"/>
    </xf>
    <xf numFmtId="0" fontId="18" fillId="4" borderId="18" xfId="0" applyFont="1" applyFill="1" applyBorder="1" applyAlignment="1">
      <alignment horizontal="left" vertical="center"/>
    </xf>
    <xf numFmtId="0" fontId="15" fillId="0" borderId="21" xfId="0" applyFont="1" applyBorder="1" applyAlignment="1">
      <alignment horizontal="left" vertical="center"/>
    </xf>
    <xf numFmtId="0" fontId="15" fillId="0" borderId="29" xfId="0" applyFont="1" applyBorder="1" applyAlignment="1">
      <alignment horizontal="left" vertical="center"/>
    </xf>
    <xf numFmtId="0" fontId="5" fillId="0" borderId="6" xfId="0" applyFont="1" applyBorder="1" applyAlignment="1">
      <alignment horizontal="left" vertical="center" wrapText="1"/>
    </xf>
    <xf numFmtId="0" fontId="5" fillId="0" borderId="19" xfId="0" applyFont="1" applyBorder="1" applyAlignment="1">
      <alignment horizontal="left" vertical="center" wrapText="1"/>
    </xf>
    <xf numFmtId="0" fontId="5" fillId="3" borderId="16" xfId="0" applyFont="1" applyFill="1" applyBorder="1" applyAlignment="1" applyProtection="1">
      <alignment horizontal="left" vertical="center" wrapText="1"/>
      <protection locked="0"/>
    </xf>
    <xf numFmtId="0" fontId="5" fillId="3" borderId="19" xfId="0" applyFont="1" applyFill="1" applyBorder="1" applyAlignment="1" applyProtection="1">
      <alignment horizontal="left" vertical="center" wrapText="1"/>
      <protection locked="0"/>
    </xf>
    <xf numFmtId="0" fontId="0" fillId="0" borderId="6" xfId="0" applyBorder="1" applyAlignment="1">
      <alignment horizontal="center" vertical="center"/>
    </xf>
    <xf numFmtId="0" fontId="5" fillId="3" borderId="11" xfId="0" applyFont="1" applyFill="1" applyBorder="1" applyAlignment="1" applyProtection="1">
      <alignment horizontal="left" vertical="center" wrapText="1"/>
      <protection locked="0"/>
    </xf>
    <xf numFmtId="0" fontId="0" fillId="0" borderId="24" xfId="0" applyBorder="1" applyAlignment="1">
      <alignment horizontal="center" vertical="center"/>
    </xf>
    <xf numFmtId="0" fontId="28" fillId="0" borderId="26" xfId="0" applyFont="1" applyBorder="1" applyAlignment="1">
      <alignment horizontal="center" vertical="center"/>
    </xf>
    <xf numFmtId="0" fontId="7" fillId="0" borderId="6" xfId="0" applyFont="1" applyBorder="1" applyAlignment="1">
      <alignment horizontal="left" vertical="center"/>
    </xf>
    <xf numFmtId="0" fontId="7" fillId="0" borderId="24" xfId="0" applyFont="1" applyBorder="1" applyAlignment="1">
      <alignment horizontal="left" vertical="center"/>
    </xf>
    <xf numFmtId="0" fontId="0" fillId="4" borderId="14" xfId="0" applyFill="1" applyBorder="1" applyAlignment="1">
      <alignment horizontal="left" vertical="center"/>
    </xf>
    <xf numFmtId="0" fontId="15" fillId="0" borderId="23" xfId="0" applyFont="1" applyBorder="1" applyAlignment="1">
      <alignment horizontal="left" vertical="center"/>
    </xf>
    <xf numFmtId="0" fontId="5" fillId="0" borderId="24" xfId="0" applyFont="1" applyBorder="1" applyAlignment="1">
      <alignment horizontal="left" vertical="center" wrapText="1"/>
    </xf>
    <xf numFmtId="0" fontId="15" fillId="4" borderId="0" xfId="0" applyFont="1" applyFill="1" applyAlignment="1">
      <alignment horizontal="center" vertical="center" wrapText="1"/>
    </xf>
    <xf numFmtId="0" fontId="15" fillId="4" borderId="0" xfId="0" applyFont="1" applyFill="1" applyAlignment="1">
      <alignment horizontal="center" vertical="center"/>
    </xf>
    <xf numFmtId="0" fontId="6" fillId="4" borderId="3" xfId="0" applyFont="1" applyFill="1" applyBorder="1" applyAlignment="1">
      <alignment horizontal="left" vertical="center"/>
    </xf>
    <xf numFmtId="0" fontId="6" fillId="4" borderId="4" xfId="0" applyFont="1" applyFill="1" applyBorder="1" applyAlignment="1">
      <alignment horizontal="left" vertical="center"/>
    </xf>
    <xf numFmtId="0" fontId="6" fillId="4" borderId="5" xfId="0" applyFont="1" applyFill="1" applyBorder="1" applyAlignment="1">
      <alignment horizontal="left" vertical="center"/>
    </xf>
    <xf numFmtId="0" fontId="6" fillId="2" borderId="0" xfId="0" applyFont="1" applyFill="1" applyAlignment="1">
      <alignment horizontal="left" vertical="center" wrapText="1"/>
    </xf>
    <xf numFmtId="0" fontId="6" fillId="0" borderId="0" xfId="0" applyFont="1" applyAlignment="1">
      <alignment horizontal="center" vertical="center" wrapText="1"/>
    </xf>
    <xf numFmtId="0" fontId="8" fillId="2" borderId="0" xfId="0" applyFont="1" applyFill="1" applyAlignment="1">
      <alignment horizontal="right" vertical="center"/>
    </xf>
    <xf numFmtId="0" fontId="10" fillId="2" borderId="0" xfId="0" applyFont="1" applyFill="1" applyAlignment="1">
      <alignment horizontal="left" wrapText="1"/>
    </xf>
    <xf numFmtId="0" fontId="10" fillId="2" borderId="2" xfId="0" applyFont="1" applyFill="1" applyBorder="1" applyAlignment="1">
      <alignment horizontal="left" wrapText="1"/>
    </xf>
  </cellXfs>
  <cellStyles count="2">
    <cellStyle name="Collegamento ipertestuale" xfId="1" builtinId="8"/>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176893</xdr:colOff>
      <xdr:row>0</xdr:row>
      <xdr:rowOff>0</xdr:rowOff>
    </xdr:from>
    <xdr:to>
      <xdr:col>9</xdr:col>
      <xdr:colOff>2276219</xdr:colOff>
      <xdr:row>2</xdr:row>
      <xdr:rowOff>577913</xdr:rowOff>
    </xdr:to>
    <xdr:grpSp>
      <xdr:nvGrpSpPr>
        <xdr:cNvPr id="2" name="Gruppo 1">
          <a:extLst>
            <a:ext uri="{FF2B5EF4-FFF2-40B4-BE49-F238E27FC236}">
              <a16:creationId xmlns:a16="http://schemas.microsoft.com/office/drawing/2014/main" id="{00000000-0008-0000-0000-000002000000}"/>
            </a:ext>
          </a:extLst>
        </xdr:cNvPr>
        <xdr:cNvGrpSpPr/>
      </xdr:nvGrpSpPr>
      <xdr:grpSpPr>
        <a:xfrm>
          <a:off x="176893" y="0"/>
          <a:ext cx="25444235" cy="1790186"/>
          <a:chOff x="178930" y="152051"/>
          <a:chExt cx="23389746" cy="1805337"/>
        </a:xfrm>
      </xdr:grpSpPr>
      <xdr:sp macro="" textlink="">
        <xdr:nvSpPr>
          <xdr:cNvPr id="3" name="Option Button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3000000}"/>
              </a:ext>
            </a:extLst>
          </xdr:cNvPr>
          <xdr:cNvSpPr/>
        </xdr:nvSpPr>
        <xdr:spPr bwMode="auto">
          <a:xfrm>
            <a:off x="9544589" y="228600"/>
            <a:ext cx="713960" cy="48549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 name="Option Button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04000000}"/>
              </a:ext>
            </a:extLst>
          </xdr:cNvPr>
          <xdr:cNvSpPr/>
        </xdr:nvSpPr>
        <xdr:spPr bwMode="auto">
          <a:xfrm>
            <a:off x="6357722" y="228601"/>
            <a:ext cx="732999" cy="5045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pic>
        <xdr:nvPicPr>
          <xdr:cNvPr id="5" name="Immagin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1577" y="152051"/>
            <a:ext cx="1667099" cy="1805337"/>
          </a:xfrm>
          <a:prstGeom prst="rect">
            <a:avLst/>
          </a:prstGeom>
        </xdr:spPr>
      </xdr:pic>
      <xdr:pic>
        <xdr:nvPicPr>
          <xdr:cNvPr id="6" name="Immagin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8930" y="169619"/>
            <a:ext cx="1618310" cy="1676400"/>
          </a:xfrm>
          <a:prstGeom prst="rect">
            <a:avLst/>
          </a:prstGeom>
        </xdr:spPr>
      </xdr:pic>
    </xdr:grpSp>
    <xdr:clientData/>
  </xdr:twoCellAnchor>
  <xdr:twoCellAnchor>
    <xdr:from>
      <xdr:col>0</xdr:col>
      <xdr:colOff>180975</xdr:colOff>
      <xdr:row>0</xdr:row>
      <xdr:rowOff>0</xdr:rowOff>
    </xdr:from>
    <xdr:to>
      <xdr:col>9</xdr:col>
      <xdr:colOff>2276475</xdr:colOff>
      <xdr:row>2</xdr:row>
      <xdr:rowOff>581025</xdr:rowOff>
    </xdr:to>
    <xdr:grpSp>
      <xdr:nvGrpSpPr>
        <xdr:cNvPr id="7" name="Gruppo 1">
          <a:extLst>
            <a:ext uri="{FF2B5EF4-FFF2-40B4-BE49-F238E27FC236}">
              <a16:creationId xmlns:a16="http://schemas.microsoft.com/office/drawing/2014/main" id="{00000000-0008-0000-0000-000007000000}"/>
            </a:ext>
          </a:extLst>
        </xdr:cNvPr>
        <xdr:cNvGrpSpPr>
          <a:grpSpLocks/>
        </xdr:cNvGrpSpPr>
      </xdr:nvGrpSpPr>
      <xdr:grpSpPr bwMode="auto">
        <a:xfrm>
          <a:off x="180975" y="0"/>
          <a:ext cx="25440409" cy="1793298"/>
          <a:chOff x="1788" y="1520"/>
          <a:chExt cx="233913" cy="18052"/>
        </a:xfrm>
      </xdr:grpSpPr>
      <mc:AlternateContent xmlns:mc="http://schemas.openxmlformats.org/markup-compatibility/2006">
        <mc:Choice xmlns:a14="http://schemas.microsoft.com/office/drawing/2010/main" Requires="a14">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95445" y="2286"/>
                <a:ext cx="7140" cy="485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63577" y="2286"/>
                <a:ext cx="7330" cy="504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pic>
        <xdr:nvPicPr>
          <xdr:cNvPr id="8" name="Immagine 2">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19017" y="1520"/>
            <a:ext cx="16684" cy="18052"/>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 name="Immagine 3">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88" y="1704"/>
            <a:ext cx="16173" cy="16763"/>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lexbrowser.provinz.bz.it/doc/de/222201/dekret_des_landeshauptmanns_vom_21_januar_2021_nr_1.aspx" TargetMode="External"/><Relationship Id="rId1" Type="http://schemas.openxmlformats.org/officeDocument/2006/relationships/hyperlink" Target="http://lexbrowser.provinz.bz.it/doc/de/222201/dekret_des_landeshauptmanns_vom_21_januar_2021_nr_1.aspx"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B6085-7BD6-4C67-BBEB-6D4E20E3F5DB}">
  <dimension ref="A1:U60"/>
  <sheetViews>
    <sheetView tabSelected="1" zoomScale="55" zoomScaleNormal="55" workbookViewId="0">
      <pane xSplit="5" ySplit="4" topLeftCell="F17" activePane="bottomRight" state="frozen"/>
      <selection pane="topRight" activeCell="F1" sqref="F1"/>
      <selection pane="bottomLeft" activeCell="A5" sqref="A5"/>
      <selection pane="bottomRight" activeCell="H27" sqref="H27"/>
    </sheetView>
  </sheetViews>
  <sheetFormatPr defaultColWidth="11.42578125" defaultRowHeight="23.25" x14ac:dyDescent="0.25"/>
  <cols>
    <col min="1" max="1" width="13.42578125" style="6" customWidth="1"/>
    <col min="2" max="2" width="15.7109375" style="6" hidden="1" customWidth="1"/>
    <col min="3" max="3" width="10.140625" style="68" bestFit="1" customWidth="1"/>
    <col min="4" max="4" width="3.5703125" style="68" customWidth="1"/>
    <col min="5" max="5" width="71" style="68" customWidth="1"/>
    <col min="6" max="6" width="96.85546875" style="68" customWidth="1"/>
    <col min="7" max="7" width="22" style="70" bestFit="1" customWidth="1"/>
    <col min="8" max="8" width="66.5703125" style="68" customWidth="1"/>
    <col min="9" max="10" width="66.5703125" style="69" customWidth="1"/>
    <col min="11" max="11" width="26.7109375" style="69" hidden="1" customWidth="1"/>
    <col min="12" max="12" width="11.42578125" style="70" hidden="1" customWidth="1"/>
    <col min="13" max="13" width="14.7109375" style="70" hidden="1" customWidth="1"/>
    <col min="14" max="14" width="11.42578125" style="70" hidden="1" customWidth="1"/>
    <col min="15" max="15" width="16.7109375" style="70" hidden="1" customWidth="1"/>
    <col min="16" max="19" width="11.42578125" style="6" hidden="1" customWidth="1"/>
    <col min="20" max="20" width="63" style="16" hidden="1" customWidth="1"/>
    <col min="21" max="21" width="108" style="16" hidden="1" customWidth="1"/>
    <col min="22" max="16384" width="11.42578125" style="6"/>
  </cols>
  <sheetData>
    <row r="1" spans="1:21" ht="46.5" customHeight="1" thickBot="1" x14ac:dyDescent="0.3">
      <c r="A1" s="1" t="s">
        <v>217</v>
      </c>
      <c r="B1" s="2"/>
      <c r="C1" s="3"/>
      <c r="D1" s="3"/>
      <c r="E1" s="3"/>
      <c r="F1" s="3"/>
      <c r="G1" s="143" t="s">
        <v>0</v>
      </c>
      <c r="H1" s="143"/>
      <c r="I1" s="143"/>
      <c r="J1" s="85" t="s">
        <v>218</v>
      </c>
      <c r="K1" s="2"/>
      <c r="L1" s="4"/>
      <c r="M1" s="5"/>
      <c r="N1" s="5"/>
      <c r="O1" s="5"/>
      <c r="P1" s="144" t="s">
        <v>219</v>
      </c>
      <c r="Q1" s="144"/>
      <c r="R1" s="144" t="s">
        <v>220</v>
      </c>
      <c r="S1" s="144"/>
      <c r="T1" s="6"/>
      <c r="U1" s="6"/>
    </row>
    <row r="2" spans="1:21" ht="49.5" customHeight="1" thickBot="1" x14ac:dyDescent="0.3">
      <c r="A2" s="145" t="s">
        <v>1</v>
      </c>
      <c r="B2" s="145"/>
      <c r="C2" s="145"/>
      <c r="D2" s="145"/>
      <c r="E2" s="145"/>
      <c r="F2" s="7"/>
      <c r="G2" s="146" t="s">
        <v>2</v>
      </c>
      <c r="H2" s="146"/>
      <c r="I2" s="146"/>
      <c r="J2" s="2"/>
      <c r="K2" s="2"/>
      <c r="L2" s="2"/>
      <c r="M2" s="2"/>
      <c r="N2" s="2"/>
      <c r="O2" s="2"/>
      <c r="P2" s="144"/>
      <c r="Q2" s="144"/>
      <c r="R2" s="144"/>
      <c r="S2" s="144"/>
      <c r="T2" s="6"/>
      <c r="U2" s="6"/>
    </row>
    <row r="3" spans="1:21" ht="49.5" customHeight="1" thickBot="1" x14ac:dyDescent="0.3">
      <c r="A3" s="145" t="s">
        <v>3</v>
      </c>
      <c r="B3" s="145"/>
      <c r="C3" s="145"/>
      <c r="D3" s="145"/>
      <c r="E3" s="145"/>
      <c r="F3" s="8" t="s">
        <v>4</v>
      </c>
      <c r="G3" s="147"/>
      <c r="H3" s="147"/>
      <c r="I3" s="147"/>
      <c r="J3" s="2"/>
      <c r="K3" s="2"/>
      <c r="L3" s="2"/>
      <c r="M3" s="2"/>
      <c r="N3" s="2"/>
      <c r="O3" s="2"/>
      <c r="P3" s="86" t="s">
        <v>221</v>
      </c>
      <c r="Q3" s="86" t="s">
        <v>222</v>
      </c>
      <c r="R3" s="86" t="s">
        <v>221</v>
      </c>
      <c r="S3" s="86" t="s">
        <v>222</v>
      </c>
      <c r="T3" s="6"/>
      <c r="U3" s="6"/>
    </row>
    <row r="4" spans="1:21" ht="45.75" thickBot="1" x14ac:dyDescent="0.3">
      <c r="A4" s="138"/>
      <c r="B4" s="139"/>
      <c r="C4" s="140" t="s">
        <v>5</v>
      </c>
      <c r="D4" s="141"/>
      <c r="E4" s="142"/>
      <c r="F4" s="9" t="s">
        <v>6</v>
      </c>
      <c r="G4" s="10" t="s">
        <v>7</v>
      </c>
      <c r="H4" s="9" t="s">
        <v>8</v>
      </c>
      <c r="I4" s="11" t="s">
        <v>9</v>
      </c>
      <c r="J4" s="12" t="s">
        <v>10</v>
      </c>
      <c r="K4" s="12" t="s">
        <v>223</v>
      </c>
      <c r="L4" s="13" t="s">
        <v>11</v>
      </c>
      <c r="M4" s="13" t="s">
        <v>12</v>
      </c>
      <c r="N4" s="13" t="s">
        <v>13</v>
      </c>
      <c r="O4" s="13" t="s">
        <v>14</v>
      </c>
      <c r="P4" s="14">
        <f>O50</f>
        <v>0</v>
      </c>
      <c r="Q4" s="15">
        <f>O55</f>
        <v>0</v>
      </c>
      <c r="R4" s="14">
        <f>O50</f>
        <v>0</v>
      </c>
      <c r="S4" s="15">
        <f>O55</f>
        <v>0</v>
      </c>
    </row>
    <row r="5" spans="1:21" ht="48.75" customHeight="1" x14ac:dyDescent="0.25">
      <c r="A5" s="111" t="s">
        <v>15</v>
      </c>
      <c r="B5" s="17" t="s">
        <v>16</v>
      </c>
      <c r="C5" s="18" t="s">
        <v>17</v>
      </c>
      <c r="D5" s="19"/>
      <c r="E5" s="20" t="s">
        <v>18</v>
      </c>
      <c r="F5" s="20" t="s">
        <v>19</v>
      </c>
      <c r="G5" s="76"/>
      <c r="H5" s="20" t="s">
        <v>20</v>
      </c>
      <c r="I5" s="74"/>
      <c r="J5" s="21"/>
      <c r="K5" s="21"/>
      <c r="L5" s="113">
        <v>2</v>
      </c>
      <c r="M5" s="22" t="s">
        <v>21</v>
      </c>
      <c r="N5" s="23"/>
      <c r="O5" s="87" t="str">
        <f t="shared" ref="O5:O10" si="0">IF(G5=1,"OK","OBLIGATORISCH!")</f>
        <v>OBLIGATORISCH!</v>
      </c>
      <c r="Q5" s="88">
        <f t="shared" ref="Q5:Q10" si="1">IF(G5,"",1)</f>
        <v>1</v>
      </c>
      <c r="R5" s="89"/>
      <c r="S5" s="89"/>
      <c r="T5" s="24" t="s">
        <v>22</v>
      </c>
      <c r="U5" s="25" t="s">
        <v>23</v>
      </c>
    </row>
    <row r="6" spans="1:21" ht="96" customHeight="1" x14ac:dyDescent="0.25">
      <c r="A6" s="119"/>
      <c r="B6" s="26" t="s">
        <v>24</v>
      </c>
      <c r="C6" s="27" t="s">
        <v>25</v>
      </c>
      <c r="D6" s="28"/>
      <c r="E6" s="29" t="s">
        <v>26</v>
      </c>
      <c r="F6" s="29" t="s">
        <v>27</v>
      </c>
      <c r="G6" s="77"/>
      <c r="H6" s="29" t="s">
        <v>28</v>
      </c>
      <c r="I6" s="74"/>
      <c r="J6" s="74"/>
      <c r="K6" s="74"/>
      <c r="L6" s="120"/>
      <c r="M6" s="30" t="s">
        <v>21</v>
      </c>
      <c r="N6" s="31"/>
      <c r="O6" s="90" t="str">
        <f t="shared" si="0"/>
        <v>OBLIGATORISCH!</v>
      </c>
      <c r="Q6" s="88">
        <f t="shared" si="1"/>
        <v>1</v>
      </c>
      <c r="R6" s="89"/>
      <c r="S6" s="89"/>
      <c r="T6" s="110" t="s">
        <v>29</v>
      </c>
      <c r="U6" s="25" t="s">
        <v>23</v>
      </c>
    </row>
    <row r="7" spans="1:21" ht="69" customHeight="1" x14ac:dyDescent="0.35">
      <c r="A7" s="119"/>
      <c r="B7" s="26" t="s">
        <v>30</v>
      </c>
      <c r="C7" s="27" t="s">
        <v>31</v>
      </c>
      <c r="D7" s="28"/>
      <c r="E7" s="32" t="s">
        <v>32</v>
      </c>
      <c r="F7" s="29" t="s">
        <v>33</v>
      </c>
      <c r="G7" s="77"/>
      <c r="H7" s="29" t="s">
        <v>34</v>
      </c>
      <c r="I7" s="74"/>
      <c r="J7" s="74"/>
      <c r="K7" s="74"/>
      <c r="L7" s="120"/>
      <c r="M7" s="30" t="s">
        <v>21</v>
      </c>
      <c r="N7" s="31"/>
      <c r="O7" s="90" t="str">
        <f t="shared" si="0"/>
        <v>OBLIGATORISCH!</v>
      </c>
      <c r="Q7" s="88">
        <f t="shared" si="1"/>
        <v>1</v>
      </c>
      <c r="R7" s="89"/>
      <c r="S7" s="89"/>
      <c r="T7" s="110"/>
      <c r="U7" s="33" t="s">
        <v>35</v>
      </c>
    </row>
    <row r="8" spans="1:21" ht="71.25" customHeight="1" thickBot="1" x14ac:dyDescent="0.3">
      <c r="A8" s="112"/>
      <c r="B8" s="34" t="s">
        <v>36</v>
      </c>
      <c r="C8" s="35" t="s">
        <v>37</v>
      </c>
      <c r="D8" s="36"/>
      <c r="E8" s="37" t="s">
        <v>38</v>
      </c>
      <c r="F8" s="37" t="s">
        <v>39</v>
      </c>
      <c r="G8" s="78"/>
      <c r="H8" s="37" t="s">
        <v>40</v>
      </c>
      <c r="I8" s="74"/>
      <c r="J8" s="73"/>
      <c r="K8" s="73"/>
      <c r="L8" s="114"/>
      <c r="M8" s="38" t="s">
        <v>21</v>
      </c>
      <c r="N8" s="39"/>
      <c r="O8" s="91" t="str">
        <f t="shared" si="0"/>
        <v>OBLIGATORISCH!</v>
      </c>
      <c r="Q8" s="88">
        <f t="shared" si="1"/>
        <v>1</v>
      </c>
      <c r="R8" s="89"/>
      <c r="S8" s="89"/>
      <c r="T8" s="110" t="s">
        <v>41</v>
      </c>
      <c r="U8" s="25" t="s">
        <v>23</v>
      </c>
    </row>
    <row r="9" spans="1:21" ht="72.75" customHeight="1" x14ac:dyDescent="0.25">
      <c r="A9" s="111" t="s">
        <v>42</v>
      </c>
      <c r="B9" s="17" t="s">
        <v>43</v>
      </c>
      <c r="C9" s="18" t="s">
        <v>44</v>
      </c>
      <c r="D9" s="19"/>
      <c r="E9" s="20" t="s">
        <v>45</v>
      </c>
      <c r="F9" s="20" t="s">
        <v>46</v>
      </c>
      <c r="G9" s="79"/>
      <c r="H9" s="20" t="s">
        <v>47</v>
      </c>
      <c r="I9" s="21"/>
      <c r="J9" s="21"/>
      <c r="K9" s="21"/>
      <c r="L9" s="113">
        <v>3</v>
      </c>
      <c r="M9" s="22" t="s">
        <v>21</v>
      </c>
      <c r="N9" s="23"/>
      <c r="O9" s="87" t="str">
        <f t="shared" si="0"/>
        <v>OBLIGATORISCH!</v>
      </c>
      <c r="Q9" s="88">
        <f t="shared" si="1"/>
        <v>1</v>
      </c>
      <c r="R9" s="89"/>
      <c r="S9" s="89"/>
      <c r="T9" s="110"/>
      <c r="U9" s="25" t="s">
        <v>48</v>
      </c>
    </row>
    <row r="10" spans="1:21" ht="72.75" customHeight="1" x14ac:dyDescent="0.25">
      <c r="A10" s="119"/>
      <c r="B10" s="26" t="s">
        <v>43</v>
      </c>
      <c r="C10" s="27" t="s">
        <v>49</v>
      </c>
      <c r="D10" s="28"/>
      <c r="E10" s="29" t="s">
        <v>50</v>
      </c>
      <c r="F10" s="29" t="s">
        <v>51</v>
      </c>
      <c r="G10" s="77"/>
      <c r="H10" s="29" t="s">
        <v>52</v>
      </c>
      <c r="I10" s="74"/>
      <c r="J10" s="74"/>
      <c r="K10" s="74"/>
      <c r="L10" s="120"/>
      <c r="M10" s="30" t="s">
        <v>21</v>
      </c>
      <c r="N10" s="31"/>
      <c r="O10" s="90" t="str">
        <f t="shared" si="0"/>
        <v>OBLIGATORISCH!</v>
      </c>
      <c r="Q10" s="88">
        <f t="shared" si="1"/>
        <v>1</v>
      </c>
      <c r="R10" s="89"/>
      <c r="S10" s="89"/>
      <c r="T10" s="110" t="s">
        <v>53</v>
      </c>
      <c r="U10" s="25" t="s">
        <v>23</v>
      </c>
    </row>
    <row r="11" spans="1:21" ht="156" customHeight="1" x14ac:dyDescent="0.25">
      <c r="A11" s="119"/>
      <c r="B11" s="40"/>
      <c r="C11" s="27" t="s">
        <v>54</v>
      </c>
      <c r="D11" s="41"/>
      <c r="E11" s="29" t="s">
        <v>55</v>
      </c>
      <c r="F11" s="29" t="s">
        <v>224</v>
      </c>
      <c r="G11" s="77"/>
      <c r="H11" s="29" t="s">
        <v>56</v>
      </c>
      <c r="I11" s="74"/>
      <c r="J11" s="74"/>
      <c r="K11" s="74"/>
      <c r="L11" s="120"/>
      <c r="M11" s="31">
        <v>3</v>
      </c>
      <c r="N11" s="31">
        <f>M11*L$9</f>
        <v>9</v>
      </c>
      <c r="O11" s="92">
        <f>N11*G11</f>
        <v>0</v>
      </c>
      <c r="P11" s="88">
        <f>IF(G11,"",N11)</f>
        <v>9</v>
      </c>
      <c r="R11" s="89"/>
      <c r="S11" s="89"/>
      <c r="T11" s="110"/>
      <c r="U11" s="25" t="s">
        <v>57</v>
      </c>
    </row>
    <row r="12" spans="1:21" ht="73.5" customHeight="1" x14ac:dyDescent="0.25">
      <c r="A12" s="119"/>
      <c r="B12" s="40"/>
      <c r="C12" s="27" t="s">
        <v>58</v>
      </c>
      <c r="D12" s="42"/>
      <c r="E12" s="29" t="s">
        <v>59</v>
      </c>
      <c r="F12" s="29" t="s">
        <v>60</v>
      </c>
      <c r="G12" s="77"/>
      <c r="H12" s="29" t="s">
        <v>61</v>
      </c>
      <c r="I12" s="74"/>
      <c r="J12" s="74"/>
      <c r="K12" s="74"/>
      <c r="L12" s="120"/>
      <c r="M12" s="31">
        <v>1</v>
      </c>
      <c r="N12" s="31">
        <f>M12*L$9</f>
        <v>3</v>
      </c>
      <c r="O12" s="92">
        <f>N12*G12</f>
        <v>0</v>
      </c>
      <c r="P12" s="88">
        <f>IF(G12,"",N12)</f>
        <v>3</v>
      </c>
      <c r="R12" s="89"/>
      <c r="S12" s="89"/>
      <c r="T12" s="24" t="s">
        <v>62</v>
      </c>
      <c r="U12" s="25" t="s">
        <v>63</v>
      </c>
    </row>
    <row r="13" spans="1:21" ht="104.25" customHeight="1" x14ac:dyDescent="0.25">
      <c r="A13" s="119"/>
      <c r="B13" s="40"/>
      <c r="C13" s="27" t="s">
        <v>64</v>
      </c>
      <c r="D13" s="41"/>
      <c r="E13" s="29" t="s">
        <v>65</v>
      </c>
      <c r="F13" s="29" t="s">
        <v>66</v>
      </c>
      <c r="G13" s="77"/>
      <c r="H13" s="29" t="s">
        <v>67</v>
      </c>
      <c r="I13" s="74"/>
      <c r="J13" s="74"/>
      <c r="K13" s="74"/>
      <c r="L13" s="120"/>
      <c r="M13" s="31">
        <v>3</v>
      </c>
      <c r="N13" s="31">
        <f>M13*L$9</f>
        <v>9</v>
      </c>
      <c r="O13" s="92">
        <f>N13*G13</f>
        <v>0</v>
      </c>
      <c r="P13" s="88">
        <f>IF(G13,"",N13)</f>
        <v>9</v>
      </c>
      <c r="R13" s="89"/>
      <c r="S13" s="89"/>
      <c r="T13" s="24" t="s">
        <v>68</v>
      </c>
      <c r="U13" s="25" t="s">
        <v>69</v>
      </c>
    </row>
    <row r="14" spans="1:21" ht="90" customHeight="1" x14ac:dyDescent="0.25">
      <c r="A14" s="119"/>
      <c r="B14" s="40"/>
      <c r="C14" s="27" t="s">
        <v>70</v>
      </c>
      <c r="D14" s="42"/>
      <c r="E14" s="29" t="s">
        <v>71</v>
      </c>
      <c r="F14" s="29" t="s">
        <v>72</v>
      </c>
      <c r="G14" s="77"/>
      <c r="H14" s="29" t="s">
        <v>52</v>
      </c>
      <c r="I14" s="74"/>
      <c r="J14" s="74"/>
      <c r="K14" s="74"/>
      <c r="L14" s="120"/>
      <c r="M14" s="43">
        <v>1</v>
      </c>
      <c r="N14" s="31">
        <f>M14*L$9</f>
        <v>3</v>
      </c>
      <c r="O14" s="92">
        <f>N14*G14</f>
        <v>0</v>
      </c>
      <c r="P14" s="88">
        <f>IF(G14,"",N14)</f>
        <v>3</v>
      </c>
      <c r="R14" s="89"/>
      <c r="S14" s="89"/>
      <c r="T14" s="110" t="s">
        <v>17</v>
      </c>
      <c r="U14" s="25" t="s">
        <v>73</v>
      </c>
    </row>
    <row r="15" spans="1:21" ht="102" customHeight="1" x14ac:dyDescent="0.25">
      <c r="A15" s="119"/>
      <c r="B15" s="40"/>
      <c r="C15" s="27" t="s">
        <v>74</v>
      </c>
      <c r="D15" s="41"/>
      <c r="E15" s="29" t="s">
        <v>75</v>
      </c>
      <c r="F15" s="29" t="s">
        <v>76</v>
      </c>
      <c r="G15" s="77"/>
      <c r="H15" s="29" t="s">
        <v>77</v>
      </c>
      <c r="I15" s="74"/>
      <c r="J15" s="74"/>
      <c r="K15" s="74"/>
      <c r="L15" s="120"/>
      <c r="M15" s="31">
        <v>3</v>
      </c>
      <c r="N15" s="31">
        <f>M15*L$9</f>
        <v>9</v>
      </c>
      <c r="O15" s="92">
        <f>N15*G15</f>
        <v>0</v>
      </c>
      <c r="P15" s="88">
        <f>IF(G15,"",N15)</f>
        <v>9</v>
      </c>
      <c r="R15" s="89"/>
      <c r="S15" s="89"/>
      <c r="T15" s="110"/>
      <c r="U15" s="25" t="s">
        <v>78</v>
      </c>
    </row>
    <row r="16" spans="1:21" ht="63.75" customHeight="1" x14ac:dyDescent="0.25">
      <c r="A16" s="119"/>
      <c r="B16" s="40"/>
      <c r="C16" s="27" t="s">
        <v>79</v>
      </c>
      <c r="D16" s="28"/>
      <c r="E16" s="29" t="s">
        <v>80</v>
      </c>
      <c r="F16" s="29" t="s">
        <v>81</v>
      </c>
      <c r="G16" s="77"/>
      <c r="H16" s="29" t="s">
        <v>82</v>
      </c>
      <c r="I16" s="74"/>
      <c r="J16" s="74"/>
      <c r="K16" s="74"/>
      <c r="L16" s="120"/>
      <c r="M16" s="30" t="s">
        <v>21</v>
      </c>
      <c r="N16" s="31"/>
      <c r="O16" s="90" t="str">
        <f>IF(G16=1,"OK","OBLIGATORISCH!")</f>
        <v>OBLIGATORISCH!</v>
      </c>
      <c r="Q16" s="88">
        <f t="shared" ref="Q16:Q18" si="2">IF(G16,"",1)</f>
        <v>1</v>
      </c>
      <c r="R16" s="89"/>
      <c r="S16" s="89"/>
      <c r="T16" s="110" t="s">
        <v>25</v>
      </c>
      <c r="U16" s="25" t="s">
        <v>73</v>
      </c>
    </row>
    <row r="17" spans="1:21" ht="71.25" customHeight="1" thickBot="1" x14ac:dyDescent="0.3">
      <c r="A17" s="112"/>
      <c r="B17" s="44"/>
      <c r="C17" s="35" t="s">
        <v>83</v>
      </c>
      <c r="D17" s="36"/>
      <c r="E17" s="37" t="s">
        <v>84</v>
      </c>
      <c r="F17" s="37" t="s">
        <v>85</v>
      </c>
      <c r="G17" s="78"/>
      <c r="H17" s="37" t="s">
        <v>86</v>
      </c>
      <c r="I17" s="74"/>
      <c r="J17" s="73"/>
      <c r="K17" s="73"/>
      <c r="L17" s="114"/>
      <c r="M17" s="38" t="s">
        <v>21</v>
      </c>
      <c r="N17" s="39"/>
      <c r="O17" s="91" t="str">
        <f>IF(G17=1,"OK","OBLIGATORISCH!")</f>
        <v>OBLIGATORISCH!</v>
      </c>
      <c r="Q17" s="88">
        <f t="shared" si="2"/>
        <v>1</v>
      </c>
      <c r="R17" s="89"/>
      <c r="S17" s="89"/>
      <c r="T17" s="110"/>
      <c r="U17" s="25" t="s">
        <v>87</v>
      </c>
    </row>
    <row r="18" spans="1:21" ht="51.75" customHeight="1" x14ac:dyDescent="0.35">
      <c r="A18" s="111" t="s">
        <v>88</v>
      </c>
      <c r="B18" s="17" t="s">
        <v>89</v>
      </c>
      <c r="C18" s="18" t="s">
        <v>90</v>
      </c>
      <c r="D18" s="19"/>
      <c r="E18" s="20" t="s">
        <v>91</v>
      </c>
      <c r="F18" s="20" t="s">
        <v>92</v>
      </c>
      <c r="G18" s="79"/>
      <c r="H18" s="20" t="s">
        <v>93</v>
      </c>
      <c r="I18" s="21"/>
      <c r="J18" s="21"/>
      <c r="K18" s="21"/>
      <c r="L18" s="113">
        <v>2</v>
      </c>
      <c r="M18" s="22" t="s">
        <v>21</v>
      </c>
      <c r="N18" s="23"/>
      <c r="O18" s="87" t="str">
        <f>IF(G18=1,"OK","OBLIGATORISCH!")</f>
        <v>OBLIGATORISCH!</v>
      </c>
      <c r="Q18" s="88">
        <f t="shared" si="2"/>
        <v>1</v>
      </c>
      <c r="R18" s="89"/>
      <c r="S18" s="89"/>
      <c r="T18" s="110" t="s">
        <v>94</v>
      </c>
      <c r="U18" s="33" t="s">
        <v>23</v>
      </c>
    </row>
    <row r="19" spans="1:21" ht="27" customHeight="1" x14ac:dyDescent="0.35">
      <c r="A19" s="119"/>
      <c r="B19" s="135"/>
      <c r="C19" s="123" t="s">
        <v>95</v>
      </c>
      <c r="D19" s="45"/>
      <c r="E19" s="125" t="s">
        <v>96</v>
      </c>
      <c r="F19" s="46" t="s">
        <v>97</v>
      </c>
      <c r="G19" s="80"/>
      <c r="H19" s="125" t="s">
        <v>98</v>
      </c>
      <c r="I19" s="130"/>
      <c r="J19" s="130"/>
      <c r="K19" s="130"/>
      <c r="L19" s="120"/>
      <c r="M19" s="75">
        <v>2</v>
      </c>
      <c r="N19" s="129">
        <f>M19*L$18</f>
        <v>4</v>
      </c>
      <c r="O19" s="117" cm="1">
        <f t="array" ref="O19">IFERROR(L18*_xlfn.IFS(G19=1,M19,G20=1,M20),0)</f>
        <v>0</v>
      </c>
      <c r="P19" s="93">
        <f>IF(G19,"",N19)</f>
        <v>4</v>
      </c>
      <c r="R19" s="89"/>
      <c r="S19" s="89"/>
      <c r="T19" s="110"/>
      <c r="U19" s="33" t="s">
        <v>99</v>
      </c>
    </row>
    <row r="20" spans="1:21" ht="33" customHeight="1" x14ac:dyDescent="0.25">
      <c r="A20" s="119"/>
      <c r="B20" s="135"/>
      <c r="C20" s="136"/>
      <c r="D20" s="42"/>
      <c r="E20" s="137"/>
      <c r="F20" s="47" t="s">
        <v>100</v>
      </c>
      <c r="G20" s="81"/>
      <c r="H20" s="137"/>
      <c r="I20" s="130"/>
      <c r="J20" s="130"/>
      <c r="K20" s="130"/>
      <c r="L20" s="120"/>
      <c r="M20" s="48">
        <v>1</v>
      </c>
      <c r="N20" s="131"/>
      <c r="O20" s="132"/>
      <c r="R20" s="89"/>
      <c r="S20" s="89"/>
      <c r="T20" s="24" t="s">
        <v>101</v>
      </c>
      <c r="U20" s="25" t="s">
        <v>102</v>
      </c>
    </row>
    <row r="21" spans="1:21" ht="83.25" customHeight="1" x14ac:dyDescent="0.25">
      <c r="A21" s="119"/>
      <c r="B21" s="40"/>
      <c r="C21" s="27" t="s">
        <v>103</v>
      </c>
      <c r="D21" s="41"/>
      <c r="E21" s="29" t="s">
        <v>104</v>
      </c>
      <c r="F21" s="46" t="s">
        <v>105</v>
      </c>
      <c r="G21" s="77"/>
      <c r="H21" s="29" t="s">
        <v>106</v>
      </c>
      <c r="I21" s="72"/>
      <c r="J21" s="74"/>
      <c r="K21" s="74"/>
      <c r="L21" s="120"/>
      <c r="M21" s="31">
        <v>3</v>
      </c>
      <c r="N21" s="31">
        <f>M21*L$18</f>
        <v>6</v>
      </c>
      <c r="O21" s="92">
        <f>N21*G21</f>
        <v>0</v>
      </c>
      <c r="P21" s="88">
        <f>IF(G21,"",N21)</f>
        <v>6</v>
      </c>
      <c r="R21" s="89"/>
      <c r="S21" s="89"/>
      <c r="T21" s="133" t="s">
        <v>37</v>
      </c>
      <c r="U21" s="25" t="s">
        <v>107</v>
      </c>
    </row>
    <row r="22" spans="1:21" ht="77.25" customHeight="1" x14ac:dyDescent="0.25">
      <c r="A22" s="119"/>
      <c r="B22" s="26" t="s">
        <v>89</v>
      </c>
      <c r="C22" s="27" t="s">
        <v>108</v>
      </c>
      <c r="D22" s="28"/>
      <c r="E22" s="49" t="s">
        <v>109</v>
      </c>
      <c r="F22" s="29" t="s">
        <v>110</v>
      </c>
      <c r="G22" s="82"/>
      <c r="H22" s="29" t="s">
        <v>106</v>
      </c>
      <c r="I22" s="74"/>
      <c r="J22" s="74"/>
      <c r="K22" s="74"/>
      <c r="L22" s="120"/>
      <c r="M22" s="30" t="s">
        <v>21</v>
      </c>
      <c r="N22" s="31"/>
      <c r="O22" s="90" t="str">
        <f>IF(G22=1,"OK","OBLIGATORISCH!")</f>
        <v>OBLIGATORISCH!</v>
      </c>
      <c r="Q22" s="88">
        <f t="shared" ref="Q22:Q25" si="3">IF(G22,"",1)</f>
        <v>1</v>
      </c>
      <c r="R22" s="89"/>
      <c r="S22" s="89"/>
      <c r="T22" s="134"/>
      <c r="U22" s="25" t="s">
        <v>111</v>
      </c>
    </row>
    <row r="23" spans="1:21" ht="69" customHeight="1" x14ac:dyDescent="0.35">
      <c r="A23" s="119"/>
      <c r="B23" s="26" t="s">
        <v>89</v>
      </c>
      <c r="C23" s="27" t="s">
        <v>112</v>
      </c>
      <c r="D23" s="28"/>
      <c r="E23" s="29" t="s">
        <v>113</v>
      </c>
      <c r="F23" s="50" t="s">
        <v>114</v>
      </c>
      <c r="G23" s="77"/>
      <c r="H23" s="29" t="s">
        <v>106</v>
      </c>
      <c r="I23" s="74"/>
      <c r="J23" s="74"/>
      <c r="K23" s="74"/>
      <c r="L23" s="120"/>
      <c r="M23" s="30" t="s">
        <v>21</v>
      </c>
      <c r="N23" s="31"/>
      <c r="O23" s="90" t="str">
        <f>IF(G23=1,"OK","OBLIGATORISCH!")</f>
        <v>OBLIGATORISCH!</v>
      </c>
      <c r="Q23" s="88">
        <f t="shared" si="3"/>
        <v>1</v>
      </c>
      <c r="R23" s="89"/>
      <c r="S23" s="89"/>
      <c r="T23" s="110" t="s">
        <v>115</v>
      </c>
      <c r="U23" s="33" t="s">
        <v>23</v>
      </c>
    </row>
    <row r="24" spans="1:21" ht="81.75" customHeight="1" x14ac:dyDescent="0.35">
      <c r="A24" s="119"/>
      <c r="B24" s="26" t="s">
        <v>16</v>
      </c>
      <c r="C24" s="27" t="s">
        <v>116</v>
      </c>
      <c r="D24" s="28"/>
      <c r="E24" s="29" t="s">
        <v>117</v>
      </c>
      <c r="F24" s="29" t="s">
        <v>118</v>
      </c>
      <c r="G24" s="77"/>
      <c r="H24" s="29" t="s">
        <v>106</v>
      </c>
      <c r="I24" s="74"/>
      <c r="J24" s="74"/>
      <c r="K24" s="74"/>
      <c r="L24" s="120"/>
      <c r="M24" s="30" t="s">
        <v>21</v>
      </c>
      <c r="N24" s="31"/>
      <c r="O24" s="90" t="str">
        <f>IF(G24=1,"OK","OBLIGATORISCH!")</f>
        <v>OBLIGATORISCH!</v>
      </c>
      <c r="Q24" s="88">
        <f t="shared" si="3"/>
        <v>1</v>
      </c>
      <c r="R24" s="89"/>
      <c r="S24" s="89"/>
      <c r="T24" s="110"/>
      <c r="U24" s="33" t="s">
        <v>119</v>
      </c>
    </row>
    <row r="25" spans="1:21" ht="70.5" customHeight="1" x14ac:dyDescent="0.35">
      <c r="A25" s="119"/>
      <c r="B25" s="26" t="s">
        <v>89</v>
      </c>
      <c r="C25" s="27" t="s">
        <v>120</v>
      </c>
      <c r="D25" s="28"/>
      <c r="E25" s="29" t="s">
        <v>121</v>
      </c>
      <c r="F25" s="29" t="s">
        <v>122</v>
      </c>
      <c r="G25" s="77"/>
      <c r="H25" s="29" t="s">
        <v>106</v>
      </c>
      <c r="I25" s="74"/>
      <c r="J25" s="74"/>
      <c r="K25" s="74"/>
      <c r="L25" s="120"/>
      <c r="M25" s="30" t="s">
        <v>21</v>
      </c>
      <c r="N25" s="31"/>
      <c r="O25" s="90" t="str">
        <f>IF(G25=1,"OK","OBLIGATORISCH!")</f>
        <v>OBLIGATORISCH!</v>
      </c>
      <c r="Q25" s="88">
        <f t="shared" si="3"/>
        <v>1</v>
      </c>
      <c r="R25" s="89"/>
      <c r="S25" s="89"/>
      <c r="T25" s="110" t="s">
        <v>44</v>
      </c>
      <c r="U25" s="33" t="s">
        <v>123</v>
      </c>
    </row>
    <row r="26" spans="1:21" ht="73.5" customHeight="1" x14ac:dyDescent="0.35">
      <c r="A26" s="119"/>
      <c r="B26" s="40"/>
      <c r="C26" s="27" t="s">
        <v>124</v>
      </c>
      <c r="D26" s="41"/>
      <c r="E26" s="29" t="s">
        <v>125</v>
      </c>
      <c r="F26" s="29" t="s">
        <v>126</v>
      </c>
      <c r="G26" s="77"/>
      <c r="H26" s="29" t="s">
        <v>106</v>
      </c>
      <c r="I26" s="74"/>
      <c r="J26" s="74"/>
      <c r="K26" s="74"/>
      <c r="L26" s="120"/>
      <c r="M26" s="31">
        <v>3</v>
      </c>
      <c r="N26" s="31">
        <f>M26*L$18</f>
        <v>6</v>
      </c>
      <c r="O26" s="92">
        <f>N26*G26</f>
        <v>0</v>
      </c>
      <c r="P26" s="88">
        <f>IF(G26,"",N26)</f>
        <v>6</v>
      </c>
      <c r="R26" s="89"/>
      <c r="S26" s="89"/>
      <c r="T26" s="110"/>
      <c r="U26" s="33" t="s">
        <v>127</v>
      </c>
    </row>
    <row r="27" spans="1:21" ht="81.75" customHeight="1" x14ac:dyDescent="0.35">
      <c r="A27" s="119"/>
      <c r="B27" s="40"/>
      <c r="C27" s="27" t="s">
        <v>128</v>
      </c>
      <c r="D27" s="41"/>
      <c r="E27" s="29" t="s">
        <v>225</v>
      </c>
      <c r="F27" s="29" t="s">
        <v>226</v>
      </c>
      <c r="G27" s="77"/>
      <c r="H27" s="49" t="s">
        <v>230</v>
      </c>
      <c r="I27" s="74"/>
      <c r="J27" s="74"/>
      <c r="K27" s="74"/>
      <c r="L27" s="120"/>
      <c r="M27" s="31">
        <v>3</v>
      </c>
      <c r="N27" s="31">
        <f>M27*L$18</f>
        <v>6</v>
      </c>
      <c r="O27" s="92">
        <f>N27*G27</f>
        <v>0</v>
      </c>
      <c r="P27" s="88">
        <f>IF(G27,"",N27)</f>
        <v>6</v>
      </c>
      <c r="R27" s="89"/>
      <c r="S27" s="89"/>
      <c r="T27" s="110" t="s">
        <v>129</v>
      </c>
      <c r="U27" s="33" t="s">
        <v>130</v>
      </c>
    </row>
    <row r="28" spans="1:21" ht="65.25" customHeight="1" x14ac:dyDescent="0.35">
      <c r="A28" s="119"/>
      <c r="B28" s="26" t="s">
        <v>131</v>
      </c>
      <c r="C28" s="27" t="s">
        <v>132</v>
      </c>
      <c r="D28" s="28"/>
      <c r="E28" s="29" t="s">
        <v>133</v>
      </c>
      <c r="F28" s="29" t="s">
        <v>134</v>
      </c>
      <c r="G28" s="77"/>
      <c r="H28" s="29" t="s">
        <v>106</v>
      </c>
      <c r="I28" s="74"/>
      <c r="J28" s="74"/>
      <c r="K28" s="74"/>
      <c r="L28" s="120"/>
      <c r="M28" s="30" t="s">
        <v>21</v>
      </c>
      <c r="N28" s="31"/>
      <c r="O28" s="90" t="str">
        <f>IF(G28=1,"OK","OBLIGATORISCH!")</f>
        <v>OBLIGATORISCH!</v>
      </c>
      <c r="Q28" s="88">
        <f t="shared" ref="Q28:Q29" si="4">IF(G28,"",1)</f>
        <v>1</v>
      </c>
      <c r="R28" s="89"/>
      <c r="S28" s="89"/>
      <c r="T28" s="110"/>
      <c r="U28" s="33" t="s">
        <v>135</v>
      </c>
    </row>
    <row r="29" spans="1:21" ht="53.25" customHeight="1" x14ac:dyDescent="0.35">
      <c r="A29" s="119"/>
      <c r="B29" s="26" t="s">
        <v>131</v>
      </c>
      <c r="C29" s="27" t="s">
        <v>136</v>
      </c>
      <c r="D29" s="28"/>
      <c r="E29" s="29" t="s">
        <v>137</v>
      </c>
      <c r="F29" s="29" t="s">
        <v>138</v>
      </c>
      <c r="G29" s="77"/>
      <c r="H29" s="29" t="s">
        <v>98</v>
      </c>
      <c r="I29" s="74"/>
      <c r="J29" s="74"/>
      <c r="K29" s="74"/>
      <c r="L29" s="120"/>
      <c r="M29" s="30" t="s">
        <v>21</v>
      </c>
      <c r="N29" s="31"/>
      <c r="O29" s="90" t="str">
        <f>IF(G29=1,"OK","OBLIGATORISCH!")</f>
        <v>OBLIGATORISCH!</v>
      </c>
      <c r="Q29" s="88">
        <f t="shared" si="4"/>
        <v>1</v>
      </c>
      <c r="R29" s="89"/>
      <c r="S29" s="89"/>
      <c r="T29" s="110" t="s">
        <v>54</v>
      </c>
      <c r="U29" s="33" t="s">
        <v>139</v>
      </c>
    </row>
    <row r="30" spans="1:21" ht="34.5" customHeight="1" x14ac:dyDescent="0.35">
      <c r="A30" s="119"/>
      <c r="B30" s="121"/>
      <c r="C30" s="123" t="s">
        <v>140</v>
      </c>
      <c r="D30" s="41"/>
      <c r="E30" s="125" t="s">
        <v>141</v>
      </c>
      <c r="F30" s="51" t="s">
        <v>97</v>
      </c>
      <c r="G30" s="83"/>
      <c r="H30" s="125" t="s">
        <v>142</v>
      </c>
      <c r="I30" s="127"/>
      <c r="J30" s="127"/>
      <c r="K30" s="127"/>
      <c r="L30" s="120"/>
      <c r="M30" s="75">
        <v>3</v>
      </c>
      <c r="N30" s="129">
        <f>M30*L$18</f>
        <v>6</v>
      </c>
      <c r="O30" s="117" cm="1">
        <f t="array" ref="O30">IFERROR(L18*_xlfn.IFS(G30=1,M30,G31=1,M31),0)</f>
        <v>0</v>
      </c>
      <c r="P30" s="93">
        <f>IF(G30,"",N30)</f>
        <v>6</v>
      </c>
      <c r="R30" s="89"/>
      <c r="S30" s="89"/>
      <c r="T30" s="110"/>
      <c r="U30" s="33" t="s">
        <v>143</v>
      </c>
    </row>
    <row r="31" spans="1:21" ht="31.5" customHeight="1" thickBot="1" x14ac:dyDescent="0.4">
      <c r="A31" s="112"/>
      <c r="B31" s="122"/>
      <c r="C31" s="124"/>
      <c r="D31" s="52"/>
      <c r="E31" s="126"/>
      <c r="F31" s="53" t="s">
        <v>100</v>
      </c>
      <c r="G31" s="84"/>
      <c r="H31" s="126"/>
      <c r="I31" s="128"/>
      <c r="J31" s="128"/>
      <c r="K31" s="128"/>
      <c r="L31" s="114"/>
      <c r="M31" s="54">
        <v>1</v>
      </c>
      <c r="N31" s="114"/>
      <c r="O31" s="118"/>
      <c r="R31" s="89"/>
      <c r="S31" s="89"/>
      <c r="T31" s="110" t="s">
        <v>58</v>
      </c>
      <c r="U31" s="33" t="s">
        <v>144</v>
      </c>
    </row>
    <row r="32" spans="1:21" ht="63.75" customHeight="1" x14ac:dyDescent="0.35">
      <c r="A32" s="111" t="s">
        <v>145</v>
      </c>
      <c r="B32" s="17" t="s">
        <v>146</v>
      </c>
      <c r="C32" s="18" t="s">
        <v>147</v>
      </c>
      <c r="D32" s="19"/>
      <c r="E32" s="20" t="s">
        <v>148</v>
      </c>
      <c r="F32" s="20" t="s">
        <v>149</v>
      </c>
      <c r="G32" s="79"/>
      <c r="H32" s="20" t="s">
        <v>98</v>
      </c>
      <c r="I32" s="74"/>
      <c r="J32" s="21"/>
      <c r="K32" s="21"/>
      <c r="L32" s="113">
        <v>1</v>
      </c>
      <c r="M32" s="22" t="s">
        <v>21</v>
      </c>
      <c r="N32" s="23"/>
      <c r="O32" s="87" t="str">
        <f>IF(G32=1,"OK","OBLIGATORISCH!")</f>
        <v>OBLIGATORISCH!</v>
      </c>
      <c r="Q32" s="88">
        <f t="shared" ref="Q32:Q35" si="5">IF(G32,"",1)</f>
        <v>1</v>
      </c>
      <c r="R32" s="89"/>
      <c r="S32" s="89"/>
      <c r="T32" s="110"/>
      <c r="U32" s="33" t="s">
        <v>150</v>
      </c>
    </row>
    <row r="33" spans="1:21" ht="68.25" customHeight="1" x14ac:dyDescent="0.25">
      <c r="A33" s="119"/>
      <c r="B33" s="26" t="s">
        <v>146</v>
      </c>
      <c r="C33" s="27" t="s">
        <v>151</v>
      </c>
      <c r="D33" s="28"/>
      <c r="E33" s="29" t="s">
        <v>152</v>
      </c>
      <c r="F33" s="29" t="s">
        <v>153</v>
      </c>
      <c r="G33" s="77"/>
      <c r="H33" s="29" t="s">
        <v>154</v>
      </c>
      <c r="I33" s="72"/>
      <c r="J33" s="74"/>
      <c r="K33" s="74"/>
      <c r="L33" s="120"/>
      <c r="M33" s="30" t="s">
        <v>21</v>
      </c>
      <c r="N33" s="31"/>
      <c r="O33" s="90" t="str">
        <f>IF(G33=1,"OK","OBLIGATORISCH!")</f>
        <v>OBLIGATORISCH!</v>
      </c>
      <c r="Q33" s="88">
        <f t="shared" si="5"/>
        <v>1</v>
      </c>
      <c r="R33" s="89"/>
      <c r="S33" s="89"/>
      <c r="T33" s="24" t="s">
        <v>64</v>
      </c>
      <c r="U33" s="25" t="s">
        <v>155</v>
      </c>
    </row>
    <row r="34" spans="1:21" ht="78.75" customHeight="1" x14ac:dyDescent="0.35">
      <c r="A34" s="119"/>
      <c r="B34" s="40"/>
      <c r="C34" s="27" t="s">
        <v>156</v>
      </c>
      <c r="D34" s="28"/>
      <c r="E34" s="29" t="s">
        <v>157</v>
      </c>
      <c r="F34" s="29" t="s">
        <v>158</v>
      </c>
      <c r="G34" s="77"/>
      <c r="H34" s="29" t="s">
        <v>98</v>
      </c>
      <c r="I34" s="74"/>
      <c r="J34" s="74"/>
      <c r="K34" s="74"/>
      <c r="L34" s="120"/>
      <c r="M34" s="30" t="s">
        <v>21</v>
      </c>
      <c r="N34" s="31"/>
      <c r="O34" s="90" t="str">
        <f>IF(G34=1,"OK","OBLIGATORISCH!")</f>
        <v>OBLIGATORISCH!</v>
      </c>
      <c r="Q34" s="88">
        <f t="shared" si="5"/>
        <v>1</v>
      </c>
      <c r="R34" s="89"/>
      <c r="S34" s="89"/>
      <c r="T34" s="24" t="s">
        <v>159</v>
      </c>
      <c r="U34" s="33" t="s">
        <v>130</v>
      </c>
    </row>
    <row r="35" spans="1:21" ht="67.5" customHeight="1" thickBot="1" x14ac:dyDescent="0.4">
      <c r="A35" s="112"/>
      <c r="B35" s="34" t="s">
        <v>160</v>
      </c>
      <c r="C35" s="35" t="s">
        <v>161</v>
      </c>
      <c r="D35" s="36"/>
      <c r="E35" s="37" t="s">
        <v>162</v>
      </c>
      <c r="F35" s="37" t="s">
        <v>163</v>
      </c>
      <c r="G35" s="78"/>
      <c r="H35" s="37" t="s">
        <v>164</v>
      </c>
      <c r="I35" s="55"/>
      <c r="J35" s="73"/>
      <c r="K35" s="73"/>
      <c r="L35" s="114"/>
      <c r="M35" s="38" t="s">
        <v>21</v>
      </c>
      <c r="N35" s="39"/>
      <c r="O35" s="91" t="str">
        <f>IF(G35=1,"OK","OBLIGATORISCH!")</f>
        <v>OBLIGATORISCH!</v>
      </c>
      <c r="Q35" s="88">
        <f t="shared" si="5"/>
        <v>1</v>
      </c>
      <c r="R35" s="89"/>
      <c r="S35" s="89"/>
      <c r="T35" s="110" t="s">
        <v>90</v>
      </c>
      <c r="U35" s="33" t="s">
        <v>165</v>
      </c>
    </row>
    <row r="36" spans="1:21" ht="42" x14ac:dyDescent="0.35">
      <c r="A36" s="111" t="s">
        <v>166</v>
      </c>
      <c r="B36" s="56"/>
      <c r="C36" s="18" t="s">
        <v>167</v>
      </c>
      <c r="D36" s="57"/>
      <c r="E36" s="20" t="s">
        <v>168</v>
      </c>
      <c r="F36" s="20" t="s">
        <v>169</v>
      </c>
      <c r="G36" s="79"/>
      <c r="H36" s="20" t="s">
        <v>170</v>
      </c>
      <c r="I36" s="72"/>
      <c r="J36" s="21"/>
      <c r="K36" s="21"/>
      <c r="L36" s="113">
        <v>2</v>
      </c>
      <c r="M36" s="23">
        <v>3</v>
      </c>
      <c r="N36" s="23">
        <f>M36*L$36</f>
        <v>6</v>
      </c>
      <c r="O36" s="94">
        <f>N36*G36</f>
        <v>0</v>
      </c>
      <c r="P36" s="88">
        <f>IF(G36,"",N36)</f>
        <v>6</v>
      </c>
      <c r="R36" s="89"/>
      <c r="S36" s="89"/>
      <c r="T36" s="110"/>
      <c r="U36" s="33" t="s">
        <v>171</v>
      </c>
    </row>
    <row r="37" spans="1:21" ht="58.5" customHeight="1" x14ac:dyDescent="0.25">
      <c r="A37" s="119"/>
      <c r="B37" s="40"/>
      <c r="C37" s="27" t="s">
        <v>172</v>
      </c>
      <c r="D37" s="45"/>
      <c r="E37" s="29" t="s">
        <v>173</v>
      </c>
      <c r="F37" s="29" t="s">
        <v>174</v>
      </c>
      <c r="G37" s="77"/>
      <c r="H37" s="29" t="s">
        <v>175</v>
      </c>
      <c r="I37" s="74"/>
      <c r="J37" s="74"/>
      <c r="K37" s="74"/>
      <c r="L37" s="120"/>
      <c r="M37" s="31">
        <v>2</v>
      </c>
      <c r="N37" s="31">
        <f>M37*L$36</f>
        <v>4</v>
      </c>
      <c r="O37" s="92">
        <f>N37*G37</f>
        <v>0</v>
      </c>
      <c r="P37" s="88">
        <f>IF(G37,"",N37)</f>
        <v>4</v>
      </c>
      <c r="R37" s="89"/>
      <c r="S37" s="89"/>
      <c r="T37" s="110" t="s">
        <v>176</v>
      </c>
      <c r="U37" s="25" t="s">
        <v>23</v>
      </c>
    </row>
    <row r="38" spans="1:21" ht="62.25" customHeight="1" x14ac:dyDescent="0.35">
      <c r="A38" s="119"/>
      <c r="B38" s="58" t="s">
        <v>177</v>
      </c>
      <c r="C38" s="27" t="s">
        <v>178</v>
      </c>
      <c r="D38" s="28"/>
      <c r="E38" s="29" t="s">
        <v>179</v>
      </c>
      <c r="F38" s="32"/>
      <c r="G38" s="77"/>
      <c r="H38" s="29" t="s">
        <v>180</v>
      </c>
      <c r="I38" s="59"/>
      <c r="J38" s="74"/>
      <c r="K38" s="74"/>
      <c r="L38" s="120"/>
      <c r="M38" s="30" t="s">
        <v>21</v>
      </c>
      <c r="N38" s="31"/>
      <c r="O38" s="90" t="str">
        <f t="shared" ref="O38:O43" si="6">IF(G38=1,"OK","OBLIGATORISCH!")</f>
        <v>OBLIGATORISCH!</v>
      </c>
      <c r="Q38" s="88">
        <f t="shared" ref="Q38:Q43" si="7">IF(G38,"",1)</f>
        <v>1</v>
      </c>
      <c r="R38" s="89"/>
      <c r="S38" s="89"/>
      <c r="T38" s="110"/>
      <c r="U38" s="33" t="s">
        <v>181</v>
      </c>
    </row>
    <row r="39" spans="1:21" ht="58.5" customHeight="1" thickBot="1" x14ac:dyDescent="0.4">
      <c r="A39" s="112"/>
      <c r="B39" s="60" t="s">
        <v>177</v>
      </c>
      <c r="C39" s="35" t="s">
        <v>182</v>
      </c>
      <c r="D39" s="36"/>
      <c r="E39" s="37" t="s">
        <v>183</v>
      </c>
      <c r="F39" s="61"/>
      <c r="G39" s="78"/>
      <c r="H39" s="37" t="s">
        <v>180</v>
      </c>
      <c r="I39" s="62"/>
      <c r="J39" s="73"/>
      <c r="K39" s="73"/>
      <c r="L39" s="114"/>
      <c r="M39" s="38" t="s">
        <v>21</v>
      </c>
      <c r="N39" s="39"/>
      <c r="O39" s="91" t="str">
        <f t="shared" si="6"/>
        <v>OBLIGATORISCH!</v>
      </c>
      <c r="Q39" s="88">
        <f t="shared" si="7"/>
        <v>1</v>
      </c>
      <c r="R39" s="89"/>
      <c r="S39" s="89"/>
      <c r="T39" s="24" t="s">
        <v>128</v>
      </c>
      <c r="U39" s="33" t="s">
        <v>184</v>
      </c>
    </row>
    <row r="40" spans="1:21" ht="66.75" customHeight="1" x14ac:dyDescent="0.25">
      <c r="A40" s="111" t="s">
        <v>185</v>
      </c>
      <c r="B40" s="17" t="s">
        <v>36</v>
      </c>
      <c r="C40" s="18" t="s">
        <v>186</v>
      </c>
      <c r="D40" s="19"/>
      <c r="E40" s="20" t="s">
        <v>187</v>
      </c>
      <c r="F40" s="20" t="s">
        <v>188</v>
      </c>
      <c r="G40" s="79"/>
      <c r="H40" s="20" t="s">
        <v>98</v>
      </c>
      <c r="I40" s="63"/>
      <c r="J40" s="21"/>
      <c r="K40" s="21"/>
      <c r="L40" s="113">
        <v>1</v>
      </c>
      <c r="M40" s="22" t="s">
        <v>21</v>
      </c>
      <c r="N40" s="23"/>
      <c r="O40" s="87" t="str">
        <f t="shared" si="6"/>
        <v>OBLIGATORISCH!</v>
      </c>
      <c r="Q40" s="88">
        <f t="shared" si="7"/>
        <v>1</v>
      </c>
      <c r="R40" s="89"/>
      <c r="S40" s="89"/>
      <c r="T40" s="24" t="s">
        <v>140</v>
      </c>
      <c r="U40" s="25" t="s">
        <v>189</v>
      </c>
    </row>
    <row r="41" spans="1:21" ht="63" customHeight="1" thickBot="1" x14ac:dyDescent="0.4">
      <c r="A41" s="112"/>
      <c r="B41" s="34" t="s">
        <v>36</v>
      </c>
      <c r="C41" s="35" t="s">
        <v>190</v>
      </c>
      <c r="D41" s="36"/>
      <c r="E41" s="37" t="s">
        <v>191</v>
      </c>
      <c r="F41" s="37" t="s">
        <v>192</v>
      </c>
      <c r="G41" s="78"/>
      <c r="H41" s="37" t="s">
        <v>193</v>
      </c>
      <c r="I41" s="55"/>
      <c r="J41" s="55"/>
      <c r="K41" s="55"/>
      <c r="L41" s="114"/>
      <c r="M41" s="38" t="s">
        <v>21</v>
      </c>
      <c r="N41" s="39"/>
      <c r="O41" s="91" t="str">
        <f t="shared" si="6"/>
        <v>OBLIGATORISCH!</v>
      </c>
      <c r="Q41" s="88">
        <f t="shared" si="7"/>
        <v>1</v>
      </c>
      <c r="R41" s="89"/>
      <c r="S41" s="89"/>
      <c r="T41" s="24" t="s">
        <v>151</v>
      </c>
      <c r="U41" s="33" t="s">
        <v>194</v>
      </c>
    </row>
    <row r="42" spans="1:21" ht="66.75" customHeight="1" x14ac:dyDescent="0.35">
      <c r="A42" s="111" t="s">
        <v>195</v>
      </c>
      <c r="B42" s="56"/>
      <c r="C42" s="18" t="s">
        <v>196</v>
      </c>
      <c r="D42" s="19"/>
      <c r="E42" s="20" t="s">
        <v>197</v>
      </c>
      <c r="F42" s="64"/>
      <c r="G42" s="79"/>
      <c r="H42" s="20" t="s">
        <v>52</v>
      </c>
      <c r="I42" s="65"/>
      <c r="J42" s="72"/>
      <c r="K42" s="72"/>
      <c r="L42" s="113"/>
      <c r="M42" s="22" t="s">
        <v>21</v>
      </c>
      <c r="N42" s="23"/>
      <c r="O42" s="87" t="str">
        <f t="shared" si="6"/>
        <v>OBLIGATORISCH!</v>
      </c>
      <c r="Q42" s="88">
        <f t="shared" si="7"/>
        <v>1</v>
      </c>
      <c r="R42" s="89"/>
      <c r="S42" s="89"/>
      <c r="T42" s="110" t="s">
        <v>198</v>
      </c>
      <c r="U42" s="66" t="s">
        <v>23</v>
      </c>
    </row>
    <row r="43" spans="1:21" ht="66" customHeight="1" thickBot="1" x14ac:dyDescent="0.4">
      <c r="A43" s="112"/>
      <c r="B43" s="34" t="s">
        <v>199</v>
      </c>
      <c r="C43" s="35" t="s">
        <v>200</v>
      </c>
      <c r="D43" s="36"/>
      <c r="E43" s="37" t="s">
        <v>201</v>
      </c>
      <c r="F43" s="37" t="s">
        <v>202</v>
      </c>
      <c r="G43" s="78"/>
      <c r="H43" s="37" t="s">
        <v>203</v>
      </c>
      <c r="I43" s="55"/>
      <c r="J43" s="55"/>
      <c r="K43" s="55"/>
      <c r="L43" s="114"/>
      <c r="M43" s="38" t="s">
        <v>21</v>
      </c>
      <c r="N43" s="39"/>
      <c r="O43" s="91" t="str">
        <f t="shared" si="6"/>
        <v>OBLIGATORISCH!</v>
      </c>
      <c r="Q43" s="88">
        <f t="shared" si="7"/>
        <v>1</v>
      </c>
      <c r="R43" s="89"/>
      <c r="S43" s="89"/>
      <c r="T43" s="110"/>
      <c r="U43" s="33" t="s">
        <v>204</v>
      </c>
    </row>
    <row r="44" spans="1:21" ht="36.75" thickBot="1" x14ac:dyDescent="0.4">
      <c r="A44" s="103"/>
      <c r="B44" s="103"/>
      <c r="C44" s="103"/>
      <c r="D44" s="103"/>
      <c r="E44" s="103"/>
      <c r="F44" s="103"/>
      <c r="G44" s="103"/>
      <c r="H44" s="103"/>
      <c r="I44" s="103"/>
      <c r="J44" s="103"/>
      <c r="K44" s="70"/>
      <c r="O44" s="95" t="s">
        <v>227</v>
      </c>
      <c r="P44" s="96">
        <f>SUM(P5:P43)</f>
        <v>71</v>
      </c>
      <c r="Q44" s="96">
        <f>SUM(Q5:Q43)</f>
        <v>25</v>
      </c>
      <c r="T44" s="110" t="s">
        <v>167</v>
      </c>
      <c r="U44" s="66" t="s">
        <v>23</v>
      </c>
    </row>
    <row r="45" spans="1:21" ht="36.75" thickBot="1" x14ac:dyDescent="0.4">
      <c r="A45" s="103"/>
      <c r="B45" s="103"/>
      <c r="C45" s="103"/>
      <c r="D45" s="115" t="s">
        <v>205</v>
      </c>
      <c r="E45" s="116"/>
      <c r="F45" s="7"/>
      <c r="G45" s="67" t="s">
        <v>206</v>
      </c>
      <c r="H45" s="7"/>
      <c r="I45" s="103"/>
      <c r="J45" s="103"/>
      <c r="K45" s="70"/>
      <c r="O45" s="95" t="s">
        <v>228</v>
      </c>
      <c r="P45" s="96">
        <f>(N$50-P$44)*0.75</f>
        <v>0</v>
      </c>
      <c r="Q45" s="96">
        <f>(M55-Q44)*0.9</f>
        <v>0</v>
      </c>
      <c r="T45" s="110"/>
      <c r="U45" s="33" t="s">
        <v>207</v>
      </c>
    </row>
    <row r="46" spans="1:21" ht="36.75" thickBot="1" x14ac:dyDescent="0.4">
      <c r="A46" s="103"/>
      <c r="B46" s="103"/>
      <c r="C46" s="103"/>
      <c r="D46" s="103"/>
      <c r="E46" s="103"/>
      <c r="F46" s="104"/>
      <c r="G46" s="104"/>
      <c r="H46" s="104"/>
      <c r="I46" s="104"/>
      <c r="J46" s="104"/>
      <c r="K46" s="71"/>
      <c r="O46" s="95" t="s">
        <v>229</v>
      </c>
      <c r="P46" s="96">
        <f>(N$50-P$44)*0.5</f>
        <v>0</v>
      </c>
      <c r="Q46" s="96">
        <f>Q45</f>
        <v>0</v>
      </c>
      <c r="T46" s="24" t="s">
        <v>172</v>
      </c>
      <c r="U46" s="33" t="s">
        <v>175</v>
      </c>
    </row>
    <row r="47" spans="1:21" ht="191.25" customHeight="1" thickBot="1" x14ac:dyDescent="0.4">
      <c r="A47" s="103"/>
      <c r="B47" s="103"/>
      <c r="C47" s="103"/>
      <c r="D47" s="103"/>
      <c r="E47" s="103"/>
      <c r="F47" s="105" t="s">
        <v>208</v>
      </c>
      <c r="G47" s="106"/>
      <c r="H47" s="106"/>
      <c r="I47" s="106"/>
      <c r="J47" s="107"/>
      <c r="K47" s="97"/>
      <c r="T47" s="24" t="s">
        <v>209</v>
      </c>
      <c r="U47" s="33" t="s">
        <v>210</v>
      </c>
    </row>
    <row r="48" spans="1:21" ht="192" customHeight="1" thickBot="1" x14ac:dyDescent="0.4">
      <c r="A48" s="103"/>
      <c r="B48" s="103"/>
      <c r="C48" s="103"/>
      <c r="D48" s="103"/>
      <c r="E48" s="103"/>
      <c r="F48" s="105" t="s">
        <v>211</v>
      </c>
      <c r="G48" s="108"/>
      <c r="H48" s="108"/>
      <c r="I48" s="108"/>
      <c r="J48" s="109"/>
      <c r="K48" s="98"/>
      <c r="T48" s="110" t="s">
        <v>190</v>
      </c>
      <c r="U48" s="33" t="s">
        <v>23</v>
      </c>
    </row>
    <row r="49" spans="10:21" x14ac:dyDescent="0.35">
      <c r="T49" s="110"/>
      <c r="U49" s="33" t="s">
        <v>212</v>
      </c>
    </row>
    <row r="50" spans="10:21" x14ac:dyDescent="0.35">
      <c r="J50" s="99"/>
      <c r="K50" s="99"/>
      <c r="L50" s="100"/>
      <c r="M50" s="101" t="s">
        <v>214</v>
      </c>
      <c r="N50" s="102">
        <f>SUM(N5:N49)</f>
        <v>71</v>
      </c>
      <c r="O50" s="102">
        <f>SUM(O5:O49)</f>
        <v>0</v>
      </c>
      <c r="P50" s="16"/>
      <c r="Q50" s="16"/>
      <c r="T50" s="24" t="s">
        <v>200</v>
      </c>
      <c r="U50" s="33" t="s">
        <v>213</v>
      </c>
    </row>
    <row r="51" spans="10:21" x14ac:dyDescent="0.25">
      <c r="J51" s="99"/>
      <c r="K51" s="99"/>
      <c r="L51" s="100"/>
      <c r="M51" s="101" t="s">
        <v>215</v>
      </c>
      <c r="N51" s="102">
        <f>N50*0.75</f>
        <v>53.25</v>
      </c>
      <c r="O51" s="100"/>
      <c r="P51" s="16"/>
      <c r="Q51" s="16"/>
    </row>
    <row r="52" spans="10:21" x14ac:dyDescent="0.25">
      <c r="J52" s="99"/>
      <c r="K52" s="99"/>
      <c r="L52" s="100"/>
      <c r="M52" s="101" t="s">
        <v>216</v>
      </c>
      <c r="N52" s="102">
        <f>N50*0.5</f>
        <v>35.5</v>
      </c>
      <c r="O52" s="100"/>
      <c r="P52" s="16"/>
      <c r="Q52" s="16"/>
    </row>
    <row r="53" spans="10:21" x14ac:dyDescent="0.25">
      <c r="J53" s="99"/>
      <c r="K53" s="99"/>
      <c r="L53" s="100"/>
      <c r="M53" s="100"/>
      <c r="N53" s="100"/>
      <c r="O53" s="100"/>
      <c r="P53" s="16"/>
      <c r="Q53" s="16"/>
    </row>
    <row r="54" spans="10:21" x14ac:dyDescent="0.25">
      <c r="J54" s="99"/>
      <c r="K54" s="99"/>
      <c r="L54" s="100"/>
      <c r="M54" s="100"/>
      <c r="N54" s="100"/>
      <c r="O54" s="100"/>
      <c r="P54" s="16"/>
      <c r="Q54" s="16"/>
    </row>
    <row r="55" spans="10:21" x14ac:dyDescent="0.25">
      <c r="J55" s="99"/>
      <c r="K55" s="99"/>
      <c r="L55" s="100"/>
      <c r="M55" s="100">
        <f>COUNTIF(M5:M49,"obligatorisch")</f>
        <v>25</v>
      </c>
      <c r="N55" s="100">
        <f>N56-0.5</f>
        <v>22</v>
      </c>
      <c r="O55" s="100">
        <f>COUNTIF(O5:O49,"OK")</f>
        <v>0</v>
      </c>
      <c r="P55" s="16"/>
      <c r="Q55" s="16"/>
    </row>
    <row r="56" spans="10:21" x14ac:dyDescent="0.25">
      <c r="J56" s="99"/>
      <c r="K56" s="99"/>
      <c r="L56" s="100"/>
      <c r="M56" s="100">
        <f>COUNTIF(M5:M49,"obligatorisch")</f>
        <v>25</v>
      </c>
      <c r="N56" s="100">
        <f>M56*0.9</f>
        <v>22.5</v>
      </c>
      <c r="O56" s="100"/>
      <c r="P56" s="16"/>
      <c r="Q56" s="16"/>
    </row>
    <row r="57" spans="10:21" x14ac:dyDescent="0.25">
      <c r="J57" s="99"/>
      <c r="K57" s="99"/>
      <c r="L57" s="100"/>
      <c r="M57" s="100"/>
      <c r="N57" s="100"/>
      <c r="O57" s="100"/>
      <c r="P57" s="16"/>
      <c r="Q57" s="16"/>
    </row>
    <row r="58" spans="10:21" x14ac:dyDescent="0.25">
      <c r="J58" s="99"/>
      <c r="K58" s="99"/>
      <c r="L58" s="100"/>
      <c r="M58" s="100"/>
      <c r="N58" s="100"/>
      <c r="O58" s="100"/>
      <c r="P58" s="16"/>
      <c r="Q58" s="16"/>
    </row>
    <row r="59" spans="10:21" x14ac:dyDescent="0.25">
      <c r="J59" s="99"/>
      <c r="K59" s="99"/>
      <c r="L59" s="100"/>
      <c r="M59" s="100"/>
      <c r="N59" s="100"/>
      <c r="O59" s="100"/>
      <c r="P59" s="16"/>
      <c r="Q59" s="16"/>
    </row>
    <row r="60" spans="10:21" x14ac:dyDescent="0.25">
      <c r="J60" s="99"/>
      <c r="K60" s="99"/>
      <c r="L60" s="100"/>
      <c r="M60" s="100"/>
      <c r="N60" s="100"/>
      <c r="O60" s="100"/>
      <c r="P60" s="16"/>
      <c r="Q60" s="16"/>
    </row>
  </sheetData>
  <sheetProtection algorithmName="SHA-512" hashValue="ZNEKukU4Llzf8hx0T0YGg9sLYqNEg1v1Aj8KSpAFFK0bCg8JEeIvqh3QDH3keO7oPv5paGCd8hjymZZ176KPtw==" saltValue="clOFHC/EWHOaEkMFAQ5D3w==" spinCount="100000" sheet="1" objects="1" scenarios="1"/>
  <mergeCells count="65">
    <mergeCell ref="G1:I1"/>
    <mergeCell ref="P1:Q2"/>
    <mergeCell ref="R1:S2"/>
    <mergeCell ref="A2:E2"/>
    <mergeCell ref="G2:I3"/>
    <mergeCell ref="A3:E3"/>
    <mergeCell ref="A4:B4"/>
    <mergeCell ref="C4:E4"/>
    <mergeCell ref="A5:A8"/>
    <mergeCell ref="L5:L8"/>
    <mergeCell ref="T6:T7"/>
    <mergeCell ref="T8:T9"/>
    <mergeCell ref="A9:A17"/>
    <mergeCell ref="L9:L17"/>
    <mergeCell ref="T10:T11"/>
    <mergeCell ref="T14:T15"/>
    <mergeCell ref="T25:T26"/>
    <mergeCell ref="T16:T17"/>
    <mergeCell ref="A18:A31"/>
    <mergeCell ref="L18:L31"/>
    <mergeCell ref="T18:T19"/>
    <mergeCell ref="B19:B20"/>
    <mergeCell ref="C19:C20"/>
    <mergeCell ref="E19:E20"/>
    <mergeCell ref="H19:H20"/>
    <mergeCell ref="I19:I20"/>
    <mergeCell ref="J19:J20"/>
    <mergeCell ref="K19:K20"/>
    <mergeCell ref="N19:N20"/>
    <mergeCell ref="O19:O20"/>
    <mergeCell ref="T21:T22"/>
    <mergeCell ref="T23:T24"/>
    <mergeCell ref="T27:T28"/>
    <mergeCell ref="T29:T30"/>
    <mergeCell ref="B30:B31"/>
    <mergeCell ref="C30:C31"/>
    <mergeCell ref="E30:E31"/>
    <mergeCell ref="H30:H31"/>
    <mergeCell ref="I30:I31"/>
    <mergeCell ref="J30:J31"/>
    <mergeCell ref="K30:K31"/>
    <mergeCell ref="N30:N31"/>
    <mergeCell ref="O30:O31"/>
    <mergeCell ref="T31:T32"/>
    <mergeCell ref="A32:A35"/>
    <mergeCell ref="L32:L35"/>
    <mergeCell ref="T35:T36"/>
    <mergeCell ref="A36:A39"/>
    <mergeCell ref="L36:L39"/>
    <mergeCell ref="T37:T38"/>
    <mergeCell ref="A44:J44"/>
    <mergeCell ref="T44:T45"/>
    <mergeCell ref="A45:C45"/>
    <mergeCell ref="D45:E45"/>
    <mergeCell ref="I45:J45"/>
    <mergeCell ref="A40:A41"/>
    <mergeCell ref="L40:L41"/>
    <mergeCell ref="A42:A43"/>
    <mergeCell ref="L42:L43"/>
    <mergeCell ref="T42:T43"/>
    <mergeCell ref="A46:E48"/>
    <mergeCell ref="F46:J46"/>
    <mergeCell ref="F47:J47"/>
    <mergeCell ref="F48:J48"/>
    <mergeCell ref="T48:T49"/>
  </mergeCells>
  <conditionalFormatting sqref="N55:N56">
    <cfRule type="cellIs" dxfId="13" priority="14" operator="lessThan">
      <formula>$N$59</formula>
    </cfRule>
  </conditionalFormatting>
  <conditionalFormatting sqref="F2">
    <cfRule type="notContainsBlanks" dxfId="12" priority="13" stopIfTrue="1">
      <formula>LEN(TRIM(F2))&gt;0</formula>
    </cfRule>
  </conditionalFormatting>
  <conditionalFormatting sqref="H45">
    <cfRule type="notContainsBlanks" dxfId="11" priority="12" stopIfTrue="1">
      <formula>LEN(TRIM(H45))&gt;0</formula>
    </cfRule>
  </conditionalFormatting>
  <conditionalFormatting sqref="F45">
    <cfRule type="notContainsBlanks" dxfId="10" priority="11" stopIfTrue="1">
      <formula>LEN(TRIM(F45))&gt;0</formula>
    </cfRule>
  </conditionalFormatting>
  <conditionalFormatting sqref="P4">
    <cfRule type="cellIs" dxfId="9" priority="8" stopIfTrue="1" operator="lessThan">
      <formula>$N$52</formula>
    </cfRule>
    <cfRule type="cellIs" dxfId="8" priority="9" stopIfTrue="1" operator="between">
      <formula>$N$52</formula>
      <formula>$N$51</formula>
    </cfRule>
    <cfRule type="cellIs" dxfId="7" priority="10" stopIfTrue="1" operator="greaterThanOrEqual">
      <formula>$N$51</formula>
    </cfRule>
  </conditionalFormatting>
  <conditionalFormatting sqref="Q4">
    <cfRule type="cellIs" dxfId="6" priority="6" operator="greaterThanOrEqual">
      <formula>$N$55</formula>
    </cfRule>
    <cfRule type="cellIs" dxfId="5" priority="7" operator="lessThan">
      <formula>$N$55</formula>
    </cfRule>
  </conditionalFormatting>
  <conditionalFormatting sqref="R4">
    <cfRule type="cellIs" dxfId="4" priority="3" stopIfTrue="1" operator="lessThan">
      <formula>$P$46</formula>
    </cfRule>
    <cfRule type="cellIs" dxfId="3" priority="4" stopIfTrue="1" operator="between">
      <formula>$P$46</formula>
      <formula>$P$45</formula>
    </cfRule>
    <cfRule type="cellIs" dxfId="2" priority="5" stopIfTrue="1" operator="greaterThanOrEqual">
      <formula>$P$45</formula>
    </cfRule>
  </conditionalFormatting>
  <conditionalFormatting sqref="S4">
    <cfRule type="cellIs" dxfId="1" priority="1" operator="greaterThanOrEqual">
      <formula>$Q$45</formula>
    </cfRule>
    <cfRule type="cellIs" dxfId="0" priority="2" operator="lessThan">
      <formula>$Q$45</formula>
    </cfRule>
  </conditionalFormatting>
  <dataValidations count="20">
    <dataValidation type="list" allowBlank="1" sqref="I43" xr:uid="{B3339D28-596E-4BAA-8F23-E4952F928E3F}">
      <formula1>$U$50</formula1>
    </dataValidation>
    <dataValidation type="list" errorStyle="information" allowBlank="1" prompt="_x000a_" sqref="I8" xr:uid="{C53E36F0-7BF3-450B-B52E-17969E6BC5D9}">
      <formula1>$U$21:$U$22</formula1>
    </dataValidation>
    <dataValidation type="list" errorStyle="information" allowBlank="1" prompt="_x000a_" sqref="I6" xr:uid="{63467792-E0ED-49E4-8AAF-86B9766D7DDD}">
      <formula1>$U$16:$U$17</formula1>
    </dataValidation>
    <dataValidation type="list" errorStyle="information" allowBlank="1" prompt="_x000a_" sqref="I5" xr:uid="{F533B247-4BD5-4376-95A4-F5FE0E21E549}">
      <formula1>$U$14:$U$15</formula1>
    </dataValidation>
    <dataValidation type="list" allowBlank="1" sqref="I13" xr:uid="{ADA30697-292A-411B-826B-F6B2BD891C4B}">
      <formula1>$U$33</formula1>
    </dataValidation>
    <dataValidation type="list" allowBlank="1" sqref="I12" xr:uid="{935413E7-99EF-4DA9-8AF7-EC3D709A2EDB}">
      <formula1>$U$31:$U$32</formula1>
    </dataValidation>
    <dataValidation type="list" allowBlank="1" sqref="I11" xr:uid="{FA4640AB-F791-4D85-A1C4-E1FE3EBDDC14}">
      <formula1>$U$29:$U$30</formula1>
    </dataValidation>
    <dataValidation type="list" allowBlank="1" sqref="I9" xr:uid="{20460E7A-C385-4822-B0D9-594D954DA033}">
      <formula1>$U$25:$U$26</formula1>
    </dataValidation>
    <dataValidation type="list" allowBlank="1" sqref="I18" xr:uid="{DD3F10E7-E358-48D6-9A52-B86F29631EA7}">
      <formula1>$U$35:$U$36</formula1>
    </dataValidation>
    <dataValidation type="list" allowBlank="1" sqref="I21:I26 I28" xr:uid="{07E92E96-DA08-417A-98B9-B5D0A2B8EC88}">
      <formula1>$U$37:$U$38</formula1>
    </dataValidation>
    <dataValidation type="list" allowBlank="1" sqref="I27" xr:uid="{37782AD2-20CD-4D1C-BC28-5FBB83B2E85D}">
      <formula1>$U$39</formula1>
    </dataValidation>
    <dataValidation type="list" allowBlank="1" sqref="I30:I31" xr:uid="{F8404309-1791-45EA-BA96-CF7C0134EC29}">
      <formula1>$U$40</formula1>
    </dataValidation>
    <dataValidation type="list" allowBlank="1" sqref="I33" xr:uid="{5A64832E-3CF3-48D2-9DED-0C7170964276}">
      <formula1>$U$41</formula1>
    </dataValidation>
    <dataValidation type="list" allowBlank="1" sqref="I35" xr:uid="{497D84EE-6837-4CB2-BF78-2A6C85C05C5F}">
      <formula1>$U$42:$U$43</formula1>
    </dataValidation>
    <dataValidation type="list" allowBlank="1" sqref="I38:I39" xr:uid="{F3EDEB32-5E3A-4F43-9E68-18E041CC1B3C}">
      <formula1>$U$47</formula1>
    </dataValidation>
    <dataValidation type="list" allowBlank="1" sqref="I37" xr:uid="{3BB5F5C3-2172-487D-A78D-7AE22B6CDA8E}">
      <formula1>$U$46</formula1>
    </dataValidation>
    <dataValidation type="list" allowBlank="1" sqref="I36" xr:uid="{2DEE48ED-C5BA-4587-8DC2-B171EF88F771}">
      <formula1>$U$44:$U$45</formula1>
    </dataValidation>
    <dataValidation type="list" errorStyle="information" allowBlank="1" prompt="_x000a_" sqref="I40 I34 I32 I29 I19:I20 I7" xr:uid="{ED7A45C2-D07C-48FF-9D12-24691A07446F}">
      <formula1>$U$5</formula1>
    </dataValidation>
    <dataValidation type="list" allowBlank="1" sqref="I41" xr:uid="{56D7645F-0952-4E7E-9BFD-9533DF2D7F89}">
      <formula1>$U$48:$U$49</formula1>
    </dataValidation>
    <dataValidation type="list" allowBlank="1" sqref="I14:I17 I10 I42" xr:uid="{AEB750F9-69AE-473A-B30C-AFD645D1BBC9}">
      <formula1>$U$27:$U$28</formula1>
    </dataValidation>
  </dataValidations>
  <hyperlinks>
    <hyperlink ref="B39" r:id="rId1" location="nota1" display="http://lexbrowser.provinz.bz.it/doc/de/222201/dekret_des_landeshauptmanns_vom_21_januar_2021_nr_1.aspx - nota1" xr:uid="{A8BEACF5-4D7C-4199-907E-076BD23A29BF}"/>
    <hyperlink ref="B38" r:id="rId2" location="nota1" display="http://lexbrowser.provinz.bz.it/doc/de/222201/dekret_des_landeshauptmanns_vom_21_januar_2021_nr_1.aspx - nota1" xr:uid="{35820EA1-D615-483A-9846-8348221ED1E7}"/>
  </hyperlinks>
  <pageMargins left="0.7" right="0.7" top="0.78740157499999996" bottom="0.78740157499999996" header="0.3" footer="0.3"/>
  <pageSetup paperSize="9" orientation="landscape"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2049" r:id="rId6" name="Option Button 1">
              <controlPr defaultSize="0" autoFill="0" autoLine="0" autoPict="0" altText="">
                <anchor moveWithCells="1" sizeWithCells="1">
                  <from>
                    <xdr:col>5</xdr:col>
                    <xdr:colOff>3819525</xdr:colOff>
                    <xdr:row>0</xdr:row>
                    <xdr:rowOff>76200</xdr:rowOff>
                  </from>
                  <to>
                    <xdr:col>5</xdr:col>
                    <xdr:colOff>4600575</xdr:colOff>
                    <xdr:row>0</xdr:row>
                    <xdr:rowOff>561975</xdr:rowOff>
                  </to>
                </anchor>
              </controlPr>
            </control>
          </mc:Choice>
        </mc:AlternateContent>
        <mc:AlternateContent xmlns:mc="http://schemas.openxmlformats.org/markup-compatibility/2006">
          <mc:Choice Requires="x14">
            <control shapeId="2050" r:id="rId7" name="Option Button 2">
              <controlPr defaultSize="0" autoFill="0" autoLine="0" autoPict="0" altText="">
                <anchor moveWithCells="1" sizeWithCells="1">
                  <from>
                    <xdr:col>5</xdr:col>
                    <xdr:colOff>352425</xdr:colOff>
                    <xdr:row>0</xdr:row>
                    <xdr:rowOff>76200</xdr:rowOff>
                  </from>
                  <to>
                    <xdr:col>5</xdr:col>
                    <xdr:colOff>1152525</xdr:colOff>
                    <xdr:row>0</xdr:row>
                    <xdr:rowOff>581025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Kulinarik_Gastro_indoor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2024-04-19T15:48:13Z</dcterms:created>
  <dcterms:modified xsi:type="dcterms:W3CDTF">2024-07-04T10:54:05Z</dcterms:modified>
</cp:coreProperties>
</file>