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G:\Green Event\Linee guida GreenEvent 2024\02_CHECKLIST_30.04.2024\Rev2_04_07_2024_ checkliste _non ancora pubblicate\DEU_Rev2\"/>
    </mc:Choice>
  </mc:AlternateContent>
  <xr:revisionPtr revIDLastSave="0" documentId="8_{93CF5D5C-2AFB-4315-B697-7F929526FFEF}" xr6:coauthVersionLast="47" xr6:coauthVersionMax="47" xr10:uidLastSave="{00000000-0000-0000-0000-000000000000}"/>
  <bookViews>
    <workbookView xWindow="-120" yWindow="-120" windowWidth="25440" windowHeight="15390" xr2:uid="{321CE458-8B0D-424F-BE3B-82BF23B75325}"/>
  </bookViews>
  <sheets>
    <sheet name="Märkte_Kulinarik_Feste_Outdoor" sheetId="2" r:id="rId1"/>
  </sheets>
  <definedNames>
    <definedName name="_xlnm.Print_Area" localSheetId="0">Märkte_Kulinarik_Feste_Outdoor!$A$4:$F$65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76" i="2" l="1"/>
  <c r="N76" i="2" s="1"/>
  <c r="N75" i="2" s="1"/>
  <c r="M75" i="2"/>
  <c r="Q65" i="2"/>
  <c r="O65" i="2"/>
  <c r="Q64" i="2"/>
  <c r="O64" i="2"/>
  <c r="O62" i="2" a="1"/>
  <c r="O62" i="2" s="1"/>
  <c r="N62" i="2"/>
  <c r="P62" i="2" s="1"/>
  <c r="Q61" i="2"/>
  <c r="O61" i="2"/>
  <c r="Q60" i="2"/>
  <c r="O60" i="2"/>
  <c r="Q59" i="2"/>
  <c r="O59" i="2"/>
  <c r="Q58" i="2"/>
  <c r="O58" i="2"/>
  <c r="O54" i="2" a="1"/>
  <c r="O54" i="2" s="1"/>
  <c r="N54" i="2"/>
  <c r="P54" i="2" s="1"/>
  <c r="N53" i="2"/>
  <c r="O53" i="2" s="1"/>
  <c r="P52" i="2"/>
  <c r="N52" i="2"/>
  <c r="O52" i="2" s="1"/>
  <c r="Q51" i="2"/>
  <c r="O51" i="2"/>
  <c r="N50" i="2"/>
  <c r="O50" i="2" s="1"/>
  <c r="Q49" i="2"/>
  <c r="O49" i="2"/>
  <c r="Q48" i="2"/>
  <c r="O48" i="2"/>
  <c r="Q47" i="2"/>
  <c r="O47" i="2"/>
  <c r="O45" i="2" a="1"/>
  <c r="O45" i="2" s="1"/>
  <c r="N45" i="2"/>
  <c r="P45" i="2" s="1"/>
  <c r="Q44" i="2"/>
  <c r="O44" i="2"/>
  <c r="Q43" i="2"/>
  <c r="O43" i="2"/>
  <c r="N42" i="2"/>
  <c r="P42" i="2" s="1"/>
  <c r="N41" i="2"/>
  <c r="O41" i="2" s="1"/>
  <c r="Q40" i="2"/>
  <c r="O40" i="2"/>
  <c r="Q39" i="2"/>
  <c r="O39" i="2"/>
  <c r="Q38" i="2"/>
  <c r="O38" i="2"/>
  <c r="Q37" i="2"/>
  <c r="O37" i="2"/>
  <c r="P36" i="2"/>
  <c r="O36" i="2"/>
  <c r="N36" i="2"/>
  <c r="P34" i="2"/>
  <c r="O34" i="2"/>
  <c r="O34" i="2" a="1"/>
  <c r="N34" i="2"/>
  <c r="Q33" i="2"/>
  <c r="O33" i="2"/>
  <c r="Q32" i="2"/>
  <c r="O32" i="2"/>
  <c r="Q31" i="2"/>
  <c r="O31" i="2"/>
  <c r="N30" i="2"/>
  <c r="O30" i="2" s="1"/>
  <c r="P29" i="2"/>
  <c r="O29" i="2"/>
  <c r="N29" i="2"/>
  <c r="P28" i="2"/>
  <c r="O28" i="2"/>
  <c r="N28" i="2"/>
  <c r="N27" i="2"/>
  <c r="P27" i="2" s="1"/>
  <c r="N26" i="2"/>
  <c r="O26" i="2" s="1"/>
  <c r="P25" i="2"/>
  <c r="O25" i="2"/>
  <c r="N25" i="2"/>
  <c r="Q24" i="2"/>
  <c r="O24" i="2"/>
  <c r="Q23" i="2"/>
  <c r="O23" i="2"/>
  <c r="P22" i="2"/>
  <c r="O22" i="2"/>
  <c r="N22" i="2"/>
  <c r="Q21" i="2"/>
  <c r="O21" i="2"/>
  <c r="Q20" i="2"/>
  <c r="O20" i="2"/>
  <c r="N19" i="2"/>
  <c r="P19" i="2" s="1"/>
  <c r="Q18" i="2"/>
  <c r="O18" i="2"/>
  <c r="Q17" i="2"/>
  <c r="O17" i="2"/>
  <c r="Q16" i="2"/>
  <c r="O16" i="2"/>
  <c r="Q15" i="2"/>
  <c r="O15" i="2"/>
  <c r="N14" i="2"/>
  <c r="O14" i="2" s="1"/>
  <c r="P12" i="2"/>
  <c r="O12" i="2"/>
  <c r="O12" i="2" a="1"/>
  <c r="N12" i="2"/>
  <c r="P9" i="2"/>
  <c r="O9" i="2" a="1"/>
  <c r="O9" i="2" s="1"/>
  <c r="N9" i="2"/>
  <c r="Q8" i="2"/>
  <c r="O8" i="2"/>
  <c r="Q7" i="2"/>
  <c r="Q66" i="2" s="1"/>
  <c r="O7" i="2"/>
  <c r="P6" i="2"/>
  <c r="N6" i="2"/>
  <c r="O6" i="2" s="1"/>
  <c r="P5" i="2"/>
  <c r="O5" i="2"/>
  <c r="N5" i="2"/>
  <c r="N71" i="2" s="1"/>
  <c r="N73" i="2" l="1"/>
  <c r="N72" i="2"/>
  <c r="Q67" i="2"/>
  <c r="Q68" i="2" s="1"/>
  <c r="O75" i="2"/>
  <c r="O27" i="2"/>
  <c r="O71" i="2" s="1"/>
  <c r="P14" i="2"/>
  <c r="P66" i="2" s="1"/>
  <c r="P26" i="2"/>
  <c r="P30" i="2"/>
  <c r="P41" i="2"/>
  <c r="P50" i="2"/>
  <c r="P53" i="2"/>
  <c r="O42" i="2"/>
  <c r="O19" i="2"/>
  <c r="P68" i="2" l="1"/>
  <c r="P67" i="2"/>
  <c r="R4" i="2"/>
  <c r="P4" i="2"/>
  <c r="S4" i="2"/>
  <c r="Q4"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Poznanski, Elisa</author>
    <author>Florian</author>
  </authors>
  <commentList>
    <comment ref="P3" authorId="0" shapeId="0" xr:uid="{FD0433F8-D619-4046-A2F5-55F2F07E0AB1}">
      <text>
        <r>
          <rPr>
            <b/>
            <sz val="20"/>
            <color indexed="81"/>
            <rFont val="Tahoma"/>
            <family val="2"/>
          </rPr>
          <t>FACOLTATIVE</t>
        </r>
      </text>
    </comment>
    <comment ref="Q3" authorId="0" shapeId="0" xr:uid="{BBEBF0DF-9F49-464E-93A9-187C729D59F6}">
      <text>
        <r>
          <rPr>
            <b/>
            <sz val="20"/>
            <color indexed="81"/>
            <rFont val="Tahoma"/>
            <family val="2"/>
          </rPr>
          <t xml:space="preserve">OBBLIGATORIE
</t>
        </r>
      </text>
    </comment>
    <comment ref="R3" authorId="0" shapeId="0" xr:uid="{CE398087-104C-40AC-88A5-554159A7A586}">
      <text>
        <r>
          <rPr>
            <b/>
            <sz val="20"/>
            <color indexed="81"/>
            <rFont val="Tahoma"/>
            <family val="2"/>
          </rPr>
          <t>FACOLTATIVE</t>
        </r>
      </text>
    </comment>
    <comment ref="S3" authorId="0" shapeId="0" xr:uid="{AC8E8181-2590-438E-A5C8-4C04AEF589E9}">
      <text>
        <r>
          <rPr>
            <b/>
            <sz val="20"/>
            <color indexed="81"/>
            <rFont val="Tahoma"/>
            <family val="2"/>
          </rPr>
          <t xml:space="preserve">OBBLIGATORIE
</t>
        </r>
      </text>
    </comment>
    <comment ref="G4" authorId="1" shapeId="0" xr:uid="{12247D88-58D1-4148-9352-17033CD59D8A}">
      <text>
        <r>
          <rPr>
            <sz val="16"/>
            <color indexed="81"/>
            <rFont val="Segoe UI"/>
            <family val="2"/>
          </rPr>
          <t>Wenn zutreffend, immer "1" einfügen
Wenn nicht zutreffend, Zelle leer lassen. Eventuell Zelle "Anmerkungen" (Spalte J) ausfüllen</t>
        </r>
      </text>
    </comment>
    <comment ref="I4" authorId="0" shapeId="0" xr:uid="{42F9270A-D30E-4E57-86CB-552E7B9E1F21}">
      <text>
        <r>
          <rPr>
            <b/>
            <sz val="16"/>
            <color indexed="81"/>
            <rFont val="Tahoma"/>
            <family val="2"/>
          </rPr>
          <t>Schriftliche Bestätigung oder Erklärung, dass die Maßnahme durchgeführt wird bzw. dass die geforderten Unterlagen per E-Mail mit dem Antrag und der Checkliste übermittelt werden.
Wenn kein Dokument beigefügt ist, lassen Sie das Feld leer. 
Wählen Sie eine Option aus dem Dropdown-Menü oder schreiben Sie frei.</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<sst xmlns="http://schemas.openxmlformats.org/spreadsheetml/2006/main" count="388" uniqueCount="294">
  <si>
    <r>
      <t xml:space="preserve">Die Veranstalter und Veranstalterinnen geben durch das Ausfüllen der Checkliste an, welche Maßnahmen bei der Veranstaltung umgesetzt werden (mit </t>
    </r>
    <r>
      <rPr>
        <sz val="18"/>
        <color theme="1"/>
        <rFont val="Calibri"/>
        <family val="2"/>
        <scheme val="minor"/>
      </rPr>
      <t>"</t>
    </r>
    <r>
      <rPr>
        <b/>
        <sz val="18"/>
        <color theme="1"/>
        <rFont val="Calibri"/>
        <family val="2"/>
        <scheme val="minor"/>
      </rPr>
      <t>1" in Spalte G die entsprechenden Zellen markieren)</t>
    </r>
  </si>
  <si>
    <t>Name der Veranstaltung und Jahr:</t>
  </si>
  <si>
    <r>
      <t xml:space="preserve">Bestimmte Maßnahmen sind verpflichtend umzusetzen (in </t>
    </r>
    <r>
      <rPr>
        <b/>
        <sz val="18"/>
        <color rgb="FFFF0000"/>
        <rFont val="Calibri"/>
        <family val="2"/>
        <scheme val="minor"/>
      </rPr>
      <t>Rot</t>
    </r>
    <r>
      <rPr>
        <b/>
        <sz val="18"/>
        <rFont val="Calibri"/>
        <family val="2"/>
        <scheme val="minor"/>
      </rPr>
      <t>). Die freiwilligen Maßnahmen sind mit unterschiedlichen Farben gekennzeichnet (</t>
    </r>
    <r>
      <rPr>
        <b/>
        <sz val="18"/>
        <color theme="9" tint="-0.249977111117893"/>
        <rFont val="Calibri"/>
        <family val="2"/>
        <scheme val="minor"/>
      </rPr>
      <t>Dunkelgrün</t>
    </r>
    <r>
      <rPr>
        <b/>
        <sz val="18"/>
        <rFont val="Calibri"/>
        <family val="2"/>
        <scheme val="minor"/>
      </rPr>
      <t xml:space="preserve">, </t>
    </r>
    <r>
      <rPr>
        <b/>
        <sz val="18"/>
        <color theme="9" tint="0.59999389629810485"/>
        <rFont val="Calibri"/>
        <family val="2"/>
        <scheme val="minor"/>
      </rPr>
      <t>Hellgrün</t>
    </r>
    <r>
      <rPr>
        <b/>
        <sz val="18"/>
        <rFont val="Calibri"/>
        <family val="2"/>
        <scheme val="minor"/>
      </rPr>
      <t xml:space="preserve">, </t>
    </r>
    <r>
      <rPr>
        <b/>
        <sz val="18"/>
        <color rgb="FFFFFF00"/>
        <rFont val="Calibri"/>
        <family val="2"/>
        <scheme val="minor"/>
      </rPr>
      <t>Gelb</t>
    </r>
    <r>
      <rPr>
        <b/>
        <sz val="18"/>
        <rFont val="Calibri"/>
        <family val="2"/>
        <scheme val="minor"/>
      </rPr>
      <t>) da sie bei der Bewertung eine unterschiedliche Gewichtung haben. Für jede Maßnahme muss eine der aufgelisteten Möglichkeiten gewählt werden. Die Option “nicht anwendbar” muss begründet werden, in Spalte "Anmerkungen".</t>
    </r>
  </si>
  <si>
    <t>VERANSTALTUNGSART:</t>
  </si>
  <si>
    <t>FESTE, MÄRKTE, KULINARIK- GASTROVERANSTALTUNGEN  outdoor</t>
  </si>
  <si>
    <t>Kriterium</t>
  </si>
  <si>
    <t>Erläuterung</t>
  </si>
  <si>
    <t>Efüllt bzw. nicht zutreffend</t>
  </si>
  <si>
    <t>Nachweis</t>
  </si>
  <si>
    <t>Eigenerklärung / Belege</t>
  </si>
  <si>
    <t>Anmerkungen</t>
  </si>
  <si>
    <t>ökologische Bedeutung</t>
  </si>
  <si>
    <t>Kriterien-gewicht</t>
  </si>
  <si>
    <t>Maximale 
Bewertung</t>
  </si>
  <si>
    <t>Effektive bewertung</t>
  </si>
  <si>
    <t>RESSOURCEN</t>
  </si>
  <si>
    <t>R1</t>
  </si>
  <si>
    <t>Verzicht auf Aufschüttungen und Abgrabungen</t>
  </si>
  <si>
    <t>Keine gezielten Eingriffe für die Veranstaltung</t>
  </si>
  <si>
    <t>Schriftliche Versicherung des/der Veranstalter*in</t>
  </si>
  <si>
    <t>R1/R2/R4/R13/M11/V2/V11/A1/A3/A7/E8/W1/W3/W4/W5</t>
  </si>
  <si>
    <t>Hiermit bestätige ich, dass die Maßnahme umgesetzt wird.</t>
  </si>
  <si>
    <t>R2</t>
  </si>
  <si>
    <t>keine Befahrung von unbefestigten Flächen mit schweren Fahrzeugen</t>
  </si>
  <si>
    <t>Keine Befahrung auch nicht für Auf- und Abbau</t>
  </si>
  <si>
    <t>R3</t>
  </si>
  <si>
    <t>kein Parkraum auf unbefestigten Flächen</t>
  </si>
  <si>
    <t>Steht kein Parkraum vor Ort zur Verfügung, werden geeignete Parkpätze mit Shuttle-Verkehr angebunden</t>
  </si>
  <si>
    <t>Schriftliche Versicherung des/der Veranstalter*in; Beleg der Shuttle-Verkehre durch Vertrag mit Bunsunternehmen</t>
  </si>
  <si>
    <t>obligatorisch</t>
  </si>
  <si>
    <t>Hiermit bestätige ich, dass die Maßnahme umgesetzt wird. Vertrag mit Bunsunternehmen beigelegt.</t>
  </si>
  <si>
    <t>R4</t>
  </si>
  <si>
    <t>Verzicht auf Feuerwerk</t>
  </si>
  <si>
    <t>im Rahmen der Veranstaltungen wird kein Feuerwerk veranstaltet</t>
  </si>
  <si>
    <t>R5</t>
  </si>
  <si>
    <t>Begrenzung Lärmemissionen</t>
  </si>
  <si>
    <t>Es wird auf eine Beschallung verzichtet</t>
  </si>
  <si>
    <t>Schriftliche Versicherung des/der Veranstalter*in bzw. Vorlage der Genehmigung</t>
  </si>
  <si>
    <t>Genehmigung gemäß Art. 12 Landesgesetz</t>
  </si>
  <si>
    <t>Gemäß Art. 12 des Landesgesetzes wird auf Ermächtigungen verzichtet</t>
  </si>
  <si>
    <t>R6</t>
  </si>
  <si>
    <t>Es liegen Genehmigungsvorgaben gemäß Art. 12 Landesgesetz vor</t>
  </si>
  <si>
    <t>Beleuchtungskonzept</t>
  </si>
  <si>
    <t>Begrenzung Lichtemissionen</t>
  </si>
  <si>
    <t>Verzicht auf hohe Lichtquellen</t>
  </si>
  <si>
    <t>Schriftliche Versicherung des/der Veranstalter*in bzw. Vorlage des Beleuchtungskonzeptes</t>
  </si>
  <si>
    <t>R7</t>
  </si>
  <si>
    <t>Hiermit bestätige ich, dass die Maßnahme umgesetzt wird.Erwartete maximale Besucherzahl: …......</t>
  </si>
  <si>
    <t>Vorlage eines Beleuchtungskonzeptes</t>
  </si>
  <si>
    <t>R8</t>
  </si>
  <si>
    <t>Vertrag Anmietung Toiletten und Erlaubnis zur Einleitung</t>
  </si>
  <si>
    <t>Bereitstellung Toilettenkapazitäten über Mindestmaß hinaus</t>
  </si>
  <si>
    <t>&gt; 2/100 Besucher pro Tag</t>
  </si>
  <si>
    <t>Schriftliche Versicherung des/der Veranstalter*in und Angabe der erwarteten maximalen Besucherzahlen</t>
  </si>
  <si>
    <t>R9</t>
  </si>
  <si>
    <t>Entsprechende Kaufbelege</t>
  </si>
  <si>
    <t>CAM 4.1.10</t>
  </si>
  <si>
    <t>mobile Toiletten sind an Kanalisation angeschlossen</t>
  </si>
  <si>
    <t>Toilettenwagen und Einzelkabinen sind sämtlich angeschlossen</t>
  </si>
  <si>
    <t>Vertrag Anmietung Toiletten und Erlaubnis zur Einleitung werden vorgelegt</t>
  </si>
  <si>
    <t xml:space="preserve">Es werden keine keine entsprechenden Toiletten zur Verfügung gestellt </t>
  </si>
  <si>
    <t>CAM 4.1.14</t>
  </si>
  <si>
    <t>Hygienepapiere aus Recyclingpapier</t>
  </si>
  <si>
    <t xml:space="preserve">Diese Vorgabe gilt für alle Toiletten, die in den Veranstaltungsstätten oder über mobile Kapazitäten gezielt zur Verfügung gestellt werden </t>
  </si>
  <si>
    <t>Die Veranstalter*innen legen zum Nachweis entsprechende Kaufbelege vor oder geben eine schriftliche Versicherung ab, dass keine entsprechenden Toiletten zur Verfügung gestellt werden</t>
  </si>
  <si>
    <t>R10</t>
  </si>
  <si>
    <t>CAM 4.1.15</t>
  </si>
  <si>
    <t>Reinigungsmittel sind vollständig bioabbaubar</t>
  </si>
  <si>
    <t>Vollständig biologisch abbaubar ist auf den Produktverpackungen vermerkt</t>
  </si>
  <si>
    <t>Die Veranstalter*innen legen zum Nachweis entsprechende Kaufbelege vor oder geben eine schriftliche Versicherung ab, dass keine Reinigungsmittel verwendet werden</t>
  </si>
  <si>
    <t>Es werden keine Reinigungsmittel verwendet</t>
  </si>
  <si>
    <t>R11</t>
  </si>
  <si>
    <t>Alle sonstigen Abwässer werden über Kanalisation entsorgt</t>
  </si>
  <si>
    <t>Sämtliche Abwässer bspw. aus Geschirrspülbecken oder -anlagen werden an Kanalisation übergeben</t>
  </si>
  <si>
    <t>Schriftliche Versicherung des/der Veranstalter*in bzw. Vorlage der Erlaubnis zur Einleitung</t>
  </si>
  <si>
    <t>R12</t>
  </si>
  <si>
    <t>Schulung des Personals</t>
  </si>
  <si>
    <t>Zur Begrenzung Wasserbedarf und Abwasseraufkommen</t>
  </si>
  <si>
    <t>Dokumentation der Einladung zur Schulung ggf. auch an Standbetreiber</t>
  </si>
  <si>
    <t>Hiermit bestätige ich, dass die Maßnahme umgesetzt wird.  Erlaubnis zur Einleitung.</t>
  </si>
  <si>
    <t>CAM 4.1.6</t>
  </si>
  <si>
    <t>R13</t>
  </si>
  <si>
    <t>Verwendung langlebiger Güter</t>
  </si>
  <si>
    <t>Alle mobilen Gegenstände und Einrichtungen sind auf Mehrfachnutzung ausgelegt</t>
  </si>
  <si>
    <t>Dokumentation der Einladung zur Schulung</t>
  </si>
  <si>
    <t>CAM 4.1.4</t>
  </si>
  <si>
    <t>R14</t>
  </si>
  <si>
    <t>Werbemittel auf Minimum begrenzt und ausschließlich auf Recyclingpapier</t>
  </si>
  <si>
    <t>Die Veranstaltung wird digital beworben; Plakate, Flyer, Handouts werden auf ein Minimum begrenzt und ausschließlich auf Recyclingpapier gedruckt</t>
  </si>
  <si>
    <t>Vertrag oder Abrechnung mit der beauftragten Druckerei bzw. Copy-Shop</t>
  </si>
  <si>
    <t>Vertrag  mit der beauftragten Druckerei bzw. Copy-Shop</t>
  </si>
  <si>
    <t>CAM 4.2.8</t>
  </si>
  <si>
    <t>R15</t>
  </si>
  <si>
    <t xml:space="preserve">Für den Verkauf bestimmte Produkte (Kunsthandwerk, Lebensmittel etc.) </t>
  </si>
  <si>
    <t>Diese stammen möglichst aus der Region und werden entsprechend gekennzeichnet</t>
  </si>
  <si>
    <t>Schriftliche Versicherung des/der Veranstalter*in und Vorlage einer entsprechenden Vereinbarung mit Standbetreibern</t>
  </si>
  <si>
    <t>Abrechnung mit der beauftragten Druckerei bzw. Copy-Shop</t>
  </si>
  <si>
    <t>MOBILITÄT</t>
  </si>
  <si>
    <t>CAM 4.1.12</t>
  </si>
  <si>
    <t>M1</t>
  </si>
  <si>
    <t>Veranstaltungsort ist mit ÖPNV gut zu erreichen</t>
  </si>
  <si>
    <t>Maximale Distanz zur nächsten Haltestelle (2x stündlich erreichbar) in max. 500m Distanz; ggf. Shuttle-Service; dies gilt für den Veranstaltungszeitraum und für die Bereiche Start und Ziel</t>
  </si>
  <si>
    <t>Benennung der Haltestelle mit Angabe Liniennummern; ggf. Vertrag mit Busunternehmen für Shuttle-Verkehr</t>
  </si>
  <si>
    <t>M2</t>
  </si>
  <si>
    <t>Die Erreichbarkeit mit dem ÖPNV ist Bestandteile der Bewerbung der Veranstaltung</t>
  </si>
  <si>
    <t xml:space="preserve">Auf der Homepage und auf Plakaten, Flyern, Einladungen etc. wird auf gute Erreichbarkeit mit ÖPNV verwiesen; Links zur Fahrplanauskunft werden gesetzt </t>
  </si>
  <si>
    <t>Verweis auf Homepage, Kopie der Flyer etc., aus der diese Informationsangebote zu entnehmen sind</t>
  </si>
  <si>
    <t>Hiermit bestätige ich, dass die Maßnahme umgesetzt wird.  entsprechende Vereinbarung mit Standbetreibern</t>
  </si>
  <si>
    <t>M3</t>
  </si>
  <si>
    <t xml:space="preserve">Ticket berechtigt zur kostenlosen Fahrt mit ÖPNV </t>
  </si>
  <si>
    <t>Rückmeldung des Verkehrsdienstleisters auf rechtzeitig im Vorfeld gestellte schriftliche Anfrage oder Nachweis, dass es sich um eine kostenlose Veranstaltung handelt</t>
  </si>
  <si>
    <t xml:space="preserve">Haltestelle:____________Linie:_______ </t>
  </si>
  <si>
    <t>M4</t>
  </si>
  <si>
    <t>Zimmerkontingente mit guter Erreichbarkeit des Veranstaltungsortes</t>
  </si>
  <si>
    <t>Es werden den Akteuren Zimmerkontingente in Nachbarschaft zum Veranstaltungsort oder guter erreichbarkeit ÖPNV angeboten</t>
  </si>
  <si>
    <t>Vorlage Veranstalterverträge oder Versicherung, keine derartigen abgeschlossen zu haben</t>
  </si>
  <si>
    <t>Haltestelle:____________Linie:_______  Vertrag mit Busunternehmen für Shuttle-Verkehr</t>
  </si>
  <si>
    <t>M5</t>
  </si>
  <si>
    <t>Es stehen ausreichend Fahrradabstellplätze zur Verfügung</t>
  </si>
  <si>
    <t>Am Veranstaltungsort müssen Abstellkapazitäten für Fahrräder zur Verfügung stehen, die in Höhe von mindestens 10% der geschätzten täglichen Teilnehmerzahl liegen. Hierzu werden ggf. mobile Elemente aufgestellt</t>
  </si>
  <si>
    <t>Angabe geplante Teilnehmerzahl (pro Tag) und Auflistung der in Nachbarschaft vorhandenen Stellplätze bzw. gesondert gestellten mobilen Elementen</t>
  </si>
  <si>
    <t>M2/M6/M7/M8/M9/M10/K1</t>
  </si>
  <si>
    <t>Homepage (link):______________</t>
  </si>
  <si>
    <t>M6</t>
  </si>
  <si>
    <t>Erreichbarkeit mit Fahrrad ist Bestandteil der Bewerbung der Veranstaltung</t>
  </si>
  <si>
    <t xml:space="preserve">Auf der Homepage und auf Plakaten, Flyern, Einladungen etc. wird auf gute Erreichbarkeit mit dem Fahrrad sowie entsprechende Abstellmöglichkeiten verwiesen </t>
  </si>
  <si>
    <t>Homepage (link):______________;   Unterlagen</t>
  </si>
  <si>
    <t>M7</t>
  </si>
  <si>
    <t>Am Veranstaltungsort werden keine gesonderten kostenlos nutzbaren Parkplätze zur Verfügung gestellt</t>
  </si>
  <si>
    <t xml:space="preserve">Es wird darauf verzichtet, am Veranstaltungsort kostenlos nutzbare Parkplätze gezielt auszuweisen. Liegt der Veranstaltungsort in einem Umfeld mit großen kostenfreien Parkplatzkapazitäten, müssen diese jedoch nicht bspw. durch Sperrungen rückgenommen werden. </t>
  </si>
  <si>
    <t>Verweis auf Homepage, Kopie der Flyer etc., aus der zu entnehmen ist, dass nicht auf kostenlose Parkplätze verwiesen wird</t>
  </si>
  <si>
    <t>Es handelt sich um eine Kostenlose Veranstaltung</t>
  </si>
  <si>
    <t>M8</t>
  </si>
  <si>
    <t>Verweis auf begrenzte buchbare Parkplatzkapazitäten</t>
  </si>
  <si>
    <t>auf begrenzte Parkplatzkapazitäten wird verwiesen, die vorab gebucht werden können und bepreist sind</t>
  </si>
  <si>
    <t>Verweis auf Homepage, Kopie der Flyer etc., aus der Buchungsmöglichkeit zu entnehmen ist</t>
  </si>
  <si>
    <t>Rückmeldung des Verkehrsdienstleisters</t>
  </si>
  <si>
    <t>M9</t>
  </si>
  <si>
    <t>Vorbildfunktion</t>
  </si>
  <si>
    <t>Das Personal wird darauf hingewiesen, mit ÖPNV, Fahrrad oder zu Fuß zur Veranstaltung zu kommen</t>
  </si>
  <si>
    <t>Der schriftliche Hinweis an das Personal wird belegt</t>
  </si>
  <si>
    <t>Keine Verträge abgeschlossen</t>
  </si>
  <si>
    <t>M10</t>
  </si>
  <si>
    <t>Um umweltfreundliche Anreise wird gebeten</t>
  </si>
  <si>
    <t>Die Einladung / die Veranstaltungsankündigung enthält den sinngemäßen Hinweis, um eine umweltfreundliche Anreise wird gebeten.</t>
  </si>
  <si>
    <t>Verweis auf Homepage, Kopie der Flyer etc., aus der die Bitte zu entnehmen ist</t>
  </si>
  <si>
    <t>Veranstalterverträge</t>
  </si>
  <si>
    <t>VERPFLEGUNG</t>
  </si>
  <si>
    <t>CAM 4.1.18</t>
  </si>
  <si>
    <t>V1</t>
  </si>
  <si>
    <t>Kaltgetränke nur in Mehrweg</t>
  </si>
  <si>
    <t>Mit Ausnahme Sekt, Secco etc. werden alle Kaltgetränke in Mehrweggebinden angeboten</t>
  </si>
  <si>
    <t>Vertrag oder Abrechnung mit Getränkelieferant</t>
  </si>
  <si>
    <t>Geplante Teilnehmerzahl (pro Tag): _______
Stellplätze (Wo und ca. wieviele?)______________</t>
  </si>
  <si>
    <t>V2</t>
  </si>
  <si>
    <t>Es werden regionale Produkte verwendet</t>
  </si>
  <si>
    <t>ausschließlich</t>
  </si>
  <si>
    <t>M12</t>
  </si>
  <si>
    <t>überwiegend</t>
  </si>
  <si>
    <t>Antrag mit Getränkelieferanten</t>
  </si>
  <si>
    <t>V3</t>
  </si>
  <si>
    <t>Getränke (mit Ausnahme Wasser) und Speisen sind biozertifiziert und ggf. aus fairem Handel</t>
  </si>
  <si>
    <t>Alle als Speisen und Getränke vermarkteten Lebensmittel stammen entsprechend zertifiziert und mit anerkannten Labeln untermauert aus der kontrolliert ökologischen Landwirtschaft und sind ggf. fair gehandelt</t>
  </si>
  <si>
    <t>Schriftliche Versicherung des/der Veranstalter*in und ggf. ergänzt um Verträge mit Standbetreibern</t>
  </si>
  <si>
    <t>Abrechnung mit Getränkelieferanten</t>
  </si>
  <si>
    <t>V4</t>
  </si>
  <si>
    <t>Auf Portionsverpackungen wird verzichtet</t>
  </si>
  <si>
    <t>Senf, Ketchup, Milch, Zucker etc. wird nicht in Portionsverpackungen gereicht</t>
  </si>
  <si>
    <t>V3/V4/V5/V6/V7/V8/V10/V12</t>
  </si>
  <si>
    <t>V5</t>
  </si>
  <si>
    <t>Geschirr und Besteck ausschließlich in Mehrweg</t>
  </si>
  <si>
    <t>Getränke und Speisen werden nur in Mehrweggeschirr (Gläser, Becher, Tassen, Teller, Schalen etc.) ausgegeben</t>
  </si>
  <si>
    <t>Hiermit bestätige ich, dass die Maßnahme umgesetzt wird. Verträge mit Standbetreibern</t>
  </si>
  <si>
    <t>V6</t>
  </si>
  <si>
    <t>Papierprodukte im Bereich Verpflegung sind aus Recyclingpapier</t>
  </si>
  <si>
    <t>Es werden für Servietten etc. ausschließlich aus 100% Recyclingmaterial verwendet</t>
  </si>
  <si>
    <t>V9</t>
  </si>
  <si>
    <t>Nachweis der Kontaktaufnahme mit gemeinnützigen Organisationen</t>
  </si>
  <si>
    <t>V7</t>
  </si>
  <si>
    <t>Tellergerichte auch in kleinen Portionen</t>
  </si>
  <si>
    <t>Darreichung in unterschiedlichen Portionsgrößen</t>
  </si>
  <si>
    <t>V13</t>
  </si>
  <si>
    <t>Hiermit bestätige ich, dass die Maßnahme umgesetzt wird. Abrechnung mit Standbetreibern</t>
  </si>
  <si>
    <t>V8</t>
  </si>
  <si>
    <t>Speisen werden nachfrageorientiert produziert</t>
  </si>
  <si>
    <t>Buffets werden zeitversetzt und bedarfsgerecht bestückt, Speisen nachfrageorientiert zubereitet</t>
  </si>
  <si>
    <t>A2</t>
  </si>
  <si>
    <t>Konzept und ggf. vetragliche Regelung mit Standbetreibern</t>
  </si>
  <si>
    <t>A4/A5/A6/E2/E4/E5</t>
  </si>
  <si>
    <t>CAM 4.1.16</t>
  </si>
  <si>
    <t>V10</t>
  </si>
  <si>
    <t>Vegane und /oder vegetarische Gerichte werden angeboten</t>
  </si>
  <si>
    <t>Dies gilt für alle Produktgruppen und nicht nur für Süßspeisen</t>
  </si>
  <si>
    <t>Hiermit bestätige ich, dass die Maßnahme umgesetzt wird. Vertragliche Regelung mit Standbetreibern</t>
  </si>
  <si>
    <t>V11</t>
  </si>
  <si>
    <t>Bereitstellung von Leitungswasser</t>
  </si>
  <si>
    <t>Leitungswasser wird kostenlos zur Verfügung gestellt</t>
  </si>
  <si>
    <t xml:space="preserve">Schriftliche Versicherung des/der Veranstalter*in </t>
  </si>
  <si>
    <t>E1</t>
  </si>
  <si>
    <t>Obst und Gemüse sind saisonal</t>
  </si>
  <si>
    <t>Ausschließlich</t>
  </si>
  <si>
    <t>Schriftliche Versicherung des/der Veranstalter*in und Abrechnungsbeleg</t>
  </si>
  <si>
    <t>Hiermit bestätige ich, dass die Maßnahme umgesetzt wird. Abrechnung Strombezug oder Spendenbeleg</t>
  </si>
  <si>
    <t>Überwiegend</t>
  </si>
  <si>
    <t>E3</t>
  </si>
  <si>
    <t>Nachweis Zertifizierung der genutzten Räumlichkeiten</t>
  </si>
  <si>
    <t>ABFALL</t>
  </si>
  <si>
    <t>CAM 4.1.19</t>
  </si>
  <si>
    <t>A1</t>
  </si>
  <si>
    <t>Speiseabfälle sowie Öle/Fette werden gesondert entsorgt</t>
  </si>
  <si>
    <t>kann bei kleinen Mengen auch über die Biotonne erfolgen</t>
  </si>
  <si>
    <t>E6/E7</t>
  </si>
  <si>
    <t>Vertragliche Regelung mit Vermieter der Räumlichkeiten</t>
  </si>
  <si>
    <t>Getrenntsammlung von Abfallfraktionen</t>
  </si>
  <si>
    <t>Aufstellung eines auf die Veranstaltung zugeschnittenen Abfallentsorgungssystems</t>
  </si>
  <si>
    <t>Konzept und ggf. vetragliche Regelung mit Standbetreibern wird vorgelegt</t>
  </si>
  <si>
    <t>W2</t>
  </si>
  <si>
    <t>A3</t>
  </si>
  <si>
    <t>Benennung Abfallbeauftragte</t>
  </si>
  <si>
    <t>Abfallbeauftragte sind für sachgemäße Trennung und Entleerung der Abfallbehälter über die gesamte Veranstaltung hinweg verantwortlich</t>
  </si>
  <si>
    <t>Nachweis der Druckerei</t>
  </si>
  <si>
    <t>A4</t>
  </si>
  <si>
    <t>Nutzung von Mehrweg- und Großgebinden</t>
  </si>
  <si>
    <t>Transportverpackungen für die insbesondere auf Märkten angebotenen Waren</t>
  </si>
  <si>
    <t>schriftliche Versicherungdes/der Veranstalter*in und vertragliche Regelung mit Standbetreibern</t>
  </si>
  <si>
    <t>K2</t>
  </si>
  <si>
    <t>Name, Nachname, Telefon, E-Mail der Ansprechperson eingeben</t>
  </si>
  <si>
    <t>CAM 4.1.17</t>
  </si>
  <si>
    <t>A5</t>
  </si>
  <si>
    <t>Verzicht auf Wegwerftischtücher</t>
  </si>
  <si>
    <t>Es werden keine Einwegtischtücher eingesetzt</t>
  </si>
  <si>
    <t>Schriftliche Versicherung des/der Veranstalter*in und ggf. vertragliche Regelung mit Standbetreibern</t>
  </si>
  <si>
    <t>A6</t>
  </si>
  <si>
    <t>Reinigung Veranstaltungsgelände</t>
  </si>
  <si>
    <t>Zum Abschluss der Veranstaltung wird das gesamte Veranstaltungsgelände gezielt von Abfall befreit</t>
  </si>
  <si>
    <t>Schriftliche Versicherung des/der Veranstalter*in und ggf. vertragliche Regelung mit Dienstleister</t>
  </si>
  <si>
    <t>ENERGIE</t>
  </si>
  <si>
    <t>Versorgung über Ökostrom</t>
  </si>
  <si>
    <t>Verwendung von Ökostrom oder finanzielle Kompensation an anerkannte Umweltverbände</t>
  </si>
  <si>
    <t>Abrechnung Strombezug oder Spendenbeleg</t>
  </si>
  <si>
    <t>E2</t>
  </si>
  <si>
    <t xml:space="preserve">Verzicht auf Gas, Holz und Kohle </t>
  </si>
  <si>
    <t xml:space="preserve">Es wird nur Strom 100% zertifiziert grün für das Kochen verwendet.
Gas, Holz und Kohle werden nicht als Brennstoff verwendet. </t>
  </si>
  <si>
    <t xml:space="preserve">Es werden Holz und Strom 100% zertifiziert grün für das Kochen verwendet.
Gas und Kohle werden nicht als Brennstoff verwendet. </t>
  </si>
  <si>
    <t xml:space="preserve">Es werden Holz und Strom (italienischer Mix) für das Kochen verwendet.
Gas und Kohle werden nicht als Brennstoff verwendet. </t>
  </si>
  <si>
    <t xml:space="preserve">Es werden Gas und/oder Kohle als Brennstoff verwendet. </t>
  </si>
  <si>
    <t>CAM 4.1.13</t>
  </si>
  <si>
    <t>E4</t>
  </si>
  <si>
    <t>Verzicht auf Heizstrahler und andere Wärmequellen</t>
  </si>
  <si>
    <t>Auf Heizstrahler, Heizpilze etc. wird unabhängig von der Art der Energieversorgung verzichtet</t>
  </si>
  <si>
    <t>Es werden im Freien nur Wärmequellen verwendet werden, die ausschließlich aus erneuerbaren Quellen stammen (Holz oder Strom aus 100 % erneuerbarer Energie)</t>
  </si>
  <si>
    <t>E5</t>
  </si>
  <si>
    <t>Stromversorgung aus dem öffentlichen Netz</t>
  </si>
  <si>
    <t>Die Stromversorgung erfolgt nicht über diesel- oder erdgasbetriebene Aggregate</t>
  </si>
  <si>
    <t>schriftliche Versicherungdes/der Veranstalter*in und ggf. vertragliche Regelung mit Standbetreibern</t>
  </si>
  <si>
    <t>WEITERES</t>
  </si>
  <si>
    <t>W1</t>
  </si>
  <si>
    <t>Presseunterlagen auch digital</t>
  </si>
  <si>
    <t>Presseunterlagen werden auch digital zur Verfügung gestellt</t>
  </si>
  <si>
    <t>Umweltzertifizierte Druckerei</t>
  </si>
  <si>
    <t>Alle Druckerzeugnisse stammen aus einer umweltzertifizierten Druckerei und sind auf Recyclingpapier hergestellt</t>
  </si>
  <si>
    <t>Schriftliche Versicherung des/der Veranstalter*in oder Nachweis der Druckerei</t>
  </si>
  <si>
    <t>W5</t>
  </si>
  <si>
    <t>Konzeption der Bauteile</t>
  </si>
  <si>
    <r>
      <t xml:space="preserve">Bauteile für Stände, Messestände oder auch Bühne können wiederverwendet werden; </t>
    </r>
    <r>
      <rPr>
        <b/>
        <sz val="16"/>
        <color theme="1"/>
        <rFont val="Calibri"/>
        <family val="2"/>
        <scheme val="minor"/>
      </rPr>
      <t>zu &gt;80%</t>
    </r>
  </si>
  <si>
    <r>
      <rPr>
        <sz val="16"/>
        <color theme="1"/>
        <rFont val="Calibri"/>
        <family val="2"/>
        <scheme val="minor"/>
      </rPr>
      <t xml:space="preserve">Bauteile für Stände, Messestände oder auch Bühne können wiederverwendet werden; </t>
    </r>
    <r>
      <rPr>
        <b/>
        <sz val="16"/>
        <color theme="1"/>
        <rFont val="Calibri"/>
        <family val="2"/>
        <scheme val="minor"/>
      </rPr>
      <t>zu &gt;50%</t>
    </r>
  </si>
  <si>
    <t>KOMMUNIKATION</t>
  </si>
  <si>
    <t>K1</t>
  </si>
  <si>
    <t>Die Veranstaltung wird als GreenEvent beworben</t>
  </si>
  <si>
    <t>CAM 4.1.1</t>
  </si>
  <si>
    <t>Verantwortliche Person mit Schulungspflicht</t>
  </si>
  <si>
    <t>Ansprechperson für Zertifizierungsstelle über Veranstaltungszeitraum hinweg; verantwortlich für korrekte Umsetzung mit Schulungspflicht</t>
  </si>
  <si>
    <t>Benennung Person mit Kontaktdaten</t>
  </si>
  <si>
    <t xml:space="preserve">Die Checkliste wurde ausgefüllt von: </t>
  </si>
  <si>
    <t>am:</t>
  </si>
  <si>
    <r>
      <t xml:space="preserve">Die ausgefüllte Checkliste ist an folgende E-Mail-Adresse zu senden: </t>
    </r>
    <r>
      <rPr>
        <b/>
        <sz val="20"/>
        <color theme="1"/>
        <rFont val="Calibri"/>
        <family val="2"/>
        <scheme val="minor"/>
      </rPr>
      <t xml:space="preserve">greenevent@provinz.bz.it
</t>
    </r>
    <r>
      <rPr>
        <sz val="20"/>
        <color theme="1"/>
        <rFont val="Calibri"/>
        <family val="2"/>
        <scheme val="minor"/>
      </rPr>
      <t>Weitere erforderliche Dokumente:
         • Ansuchen um Zertifizierung going GreenEvent oder GreenEvent: ausgefüllt, unterschrieben und mit Stempelmarke versehen (sofern die VeranstalterInnen nicht von der Stempelsteuer befreit sind);
         • Kopie des Erkennungsausweises (sofern das Ansuchen von Hand unterzeichnet wird, also nicht mit digitaler Unterschrift);
         • Erklärung betreffend die Einzahlung der Stempelsteuer: ausgefüllt und unterschrieben (diese 2. Stempelmarke ist für die Ausstellung des Zertifizierungsschreibens erforderlich, sofern die VeranstalterInnen nicht von der Stempelsteuer befreit sind).</t>
    </r>
  </si>
  <si>
    <r>
      <t>Für jede Veranstaltung gelten eigene Rahmenbedingungen. In der letzten Spalte können bei Bedarf besondere Anmerkungen gemacht werden. Bei der Auswertung  der Checkliste wird dieser Aspekt berücksichtigt. Die Auswertung  erfolgt durch das Amt für Abfallwirtschaft.
Im</t>
    </r>
    <r>
      <rPr>
        <b/>
        <sz val="20"/>
        <color theme="1"/>
        <rFont val="Calibri"/>
        <family val="2"/>
        <scheme val="minor"/>
      </rPr>
      <t xml:space="preserve"> ersten Jahr </t>
    </r>
    <r>
      <rPr>
        <sz val="20"/>
        <color theme="1"/>
        <rFont val="Calibri"/>
        <family val="2"/>
        <scheme val="minor"/>
      </rPr>
      <t>kann eine Veranstaltung als</t>
    </r>
    <r>
      <rPr>
        <b/>
        <sz val="20"/>
        <color theme="1"/>
        <rFont val="Calibri"/>
        <family val="2"/>
        <scheme val="minor"/>
      </rPr>
      <t xml:space="preserve"> „going GreenEvent“ </t>
    </r>
    <r>
      <rPr>
        <sz val="20"/>
        <color theme="1"/>
        <rFont val="Calibri"/>
        <family val="2"/>
        <scheme val="minor"/>
      </rPr>
      <t xml:space="preserve">ausgezeichnet werden. Dafür müssen </t>
    </r>
    <r>
      <rPr>
        <b/>
        <sz val="20"/>
        <color theme="1"/>
        <rFont val="Calibri"/>
        <family val="2"/>
        <scheme val="minor"/>
      </rPr>
      <t>alle verpflichtenden Maßnahmen</t>
    </r>
    <r>
      <rPr>
        <sz val="20"/>
        <color theme="1"/>
        <rFont val="Calibri"/>
        <family val="2"/>
        <scheme val="minor"/>
      </rPr>
      <t xml:space="preserve"> umgesetzt werden, und es muss </t>
    </r>
    <r>
      <rPr>
        <b/>
        <sz val="20"/>
        <color theme="1"/>
        <rFont val="Calibri"/>
        <family val="2"/>
        <scheme val="minor"/>
      </rPr>
      <t>mehr als die Hälfte</t>
    </r>
    <r>
      <rPr>
        <sz val="20"/>
        <color theme="1"/>
        <rFont val="Calibri"/>
        <family val="2"/>
        <scheme val="minor"/>
      </rPr>
      <t xml:space="preserve"> </t>
    </r>
    <r>
      <rPr>
        <b/>
        <sz val="20"/>
        <color theme="1"/>
        <rFont val="Calibri"/>
        <family val="2"/>
        <scheme val="minor"/>
      </rPr>
      <t>der maximal erreichbaren Punktzahl</t>
    </r>
    <r>
      <rPr>
        <sz val="20"/>
        <color theme="1"/>
        <rFont val="Calibri"/>
        <family val="2"/>
        <scheme val="minor"/>
      </rPr>
      <t xml:space="preserve"> erreicht werden, die durch die Anwendung der </t>
    </r>
    <r>
      <rPr>
        <b/>
        <sz val="20"/>
        <color theme="1"/>
        <rFont val="Calibri"/>
        <family val="2"/>
        <scheme val="minor"/>
      </rPr>
      <t>optionalen Maßnahmen</t>
    </r>
    <r>
      <rPr>
        <sz val="20"/>
        <color theme="1"/>
        <rFont val="Calibri"/>
        <family val="2"/>
        <scheme val="minor"/>
      </rPr>
      <t xml:space="preserve"> erzielt werden kann.
Bei einer positiven Bewertung im Anschluss an eine Kontrolle, kann die Folgeveranstaltung als </t>
    </r>
    <r>
      <rPr>
        <b/>
        <sz val="20"/>
        <color theme="1"/>
        <rFont val="Calibri"/>
        <family val="2"/>
        <scheme val="minor"/>
      </rPr>
      <t>„GreenEvent“</t>
    </r>
    <r>
      <rPr>
        <sz val="20"/>
        <color theme="1"/>
        <rFont val="Calibri"/>
        <family val="2"/>
        <scheme val="minor"/>
      </rPr>
      <t xml:space="preserve"> ausgezeichnet werden. Dafür müssen ie Organisatoren neben </t>
    </r>
    <r>
      <rPr>
        <b/>
        <sz val="20"/>
        <color theme="1"/>
        <rFont val="Calibri"/>
        <family val="2"/>
        <scheme val="minor"/>
      </rPr>
      <t>allen verpflichtenden Maßnahmen</t>
    </r>
    <r>
      <rPr>
        <sz val="20"/>
        <color theme="1"/>
        <rFont val="Calibri"/>
        <family val="2"/>
        <scheme val="minor"/>
      </rPr>
      <t xml:space="preserve"> auch ausreichend viele </t>
    </r>
    <r>
      <rPr>
        <b/>
        <sz val="20"/>
        <color theme="1"/>
        <rFont val="Calibri"/>
        <family val="2"/>
        <scheme val="minor"/>
      </rPr>
      <t>optionale Maßnahmen</t>
    </r>
    <r>
      <rPr>
        <sz val="20"/>
        <color theme="1"/>
        <rFont val="Calibri"/>
        <family val="2"/>
        <scheme val="minor"/>
      </rPr>
      <t xml:space="preserve"> ergreifen, um mindestens </t>
    </r>
    <r>
      <rPr>
        <b/>
        <sz val="20"/>
        <color theme="1"/>
        <rFont val="Calibri"/>
        <family val="2"/>
        <scheme val="minor"/>
      </rPr>
      <t>drei Viertel der maximal erreichbaren Punktzah</t>
    </r>
    <r>
      <rPr>
        <sz val="20"/>
        <color theme="1"/>
        <rFont val="Calibri"/>
        <family val="2"/>
        <scheme val="minor"/>
      </rPr>
      <t>l zu erreichen, die durch die Anwendung aller für den Veranstaltungsart vorgesehenen optionalen Maßnahmen erzielt werden kann (wobei die unterschiedlichen Gewichtungen der einzelnen Maßnahmen berücksichtigt werden).</t>
    </r>
  </si>
  <si>
    <t>maximale Punktzahl</t>
  </si>
  <si>
    <t>GreenEvent</t>
  </si>
  <si>
    <t>going GreenEvent</t>
  </si>
  <si>
    <t xml:space="preserve">          Checkliste für die Zertifizierung als                 going GreenEvent                  GreenEvent</t>
  </si>
  <si>
    <t>Rev. 2</t>
  </si>
  <si>
    <t>Tutte le misure applicabili</t>
  </si>
  <si>
    <t>Correzione se misure non applicabili</t>
  </si>
  <si>
    <t>F</t>
  </si>
  <si>
    <t>O</t>
  </si>
  <si>
    <t>Commenti ufficio</t>
  </si>
  <si>
    <r>
      <t xml:space="preserve">Es wird nicht nur der erfolgte Vertragsabschluss honoriert, sondern auch das Bemühen darum, wobei der Kostenanteil für die ÖPNV-Nutzung nicht höher als 25% am Ticketpreis liegen sollte. So werden hier insbesondere kleine Veranstaltungen nicht benachteiligt. </t>
    </r>
    <r>
      <rPr>
        <b/>
        <sz val="16"/>
        <color theme="1"/>
        <rFont val="Calibri"/>
        <family val="2"/>
        <scheme val="minor"/>
      </rPr>
      <t>Kostenfreie Veranstaltungen</t>
    </r>
    <r>
      <rPr>
        <sz val="16"/>
        <color theme="1"/>
        <rFont val="Calibri"/>
        <family val="2"/>
        <scheme val="minor"/>
      </rPr>
      <t xml:space="preserve">, die damit nicht mit einem Ticket / einer Eintrittskarte verbunden sind, </t>
    </r>
    <r>
      <rPr>
        <b/>
        <sz val="16"/>
        <color theme="1"/>
        <rFont val="Calibri"/>
        <family val="2"/>
        <scheme val="minor"/>
      </rPr>
      <t>sind zudem von der Verpflichtung ausgenommen</t>
    </r>
    <r>
      <rPr>
        <sz val="16"/>
        <color theme="1"/>
        <rFont val="Calibri"/>
        <family val="2"/>
        <scheme val="minor"/>
      </rPr>
      <t>.</t>
    </r>
  </si>
  <si>
    <t>Überhänge werden über gemeinnützige Organisationen abgegeben oder intern verteilt</t>
  </si>
  <si>
    <t>Im Überhang verbleibende Speisen werden gemeinnützigen Organisationen (Banco Alimentare, Gemeindetafeln etc.) zur Abgabe angeboten oder intern verteilt</t>
  </si>
  <si>
    <t>Nachweis der Kontaktaufnahme mit diesen Organisationen rechtzeitig vor der Veranstaltung oder der internen Verteilung</t>
  </si>
  <si>
    <t>Non applicabili</t>
  </si>
  <si>
    <t>GE</t>
  </si>
  <si>
    <t>gGE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</si>
</sst>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1"/>
      <color theme="1"/>
      <name val="Calibri"/>
      <family val="2"/>
      <scheme val="minor"/>
    </font>
    <font>
      <sz val="11"/>
      <color rgb="FFFF0000"/>
      <name val="Calibri"/>
      <family val="2"/>
      <scheme val="minor"/>
    </font>
    <font>
      <b/>
      <sz val="11"/>
      <color theme="1"/>
      <name val="Calibri"/>
      <family val="2"/>
      <scheme val="minor"/>
    </font>
    <font>
      <b/>
      <sz val="24"/>
      <color theme="1"/>
      <name val="Calibri"/>
      <family val="2"/>
      <scheme val="minor"/>
    </font>
    <font>
      <sz val="16"/>
      <color theme="1"/>
      <name val="Calibri"/>
      <family val="2"/>
      <scheme val="minor"/>
    </font>
    <font>
      <b/>
      <sz val="18"/>
      <color theme="1"/>
      <name val="Calibri"/>
      <family val="2"/>
      <scheme val="minor"/>
    </font>
    <font>
      <sz val="18"/>
      <color theme="1"/>
      <name val="Calibri"/>
      <family val="2"/>
      <scheme val="minor"/>
    </font>
    <font>
      <b/>
      <sz val="22"/>
      <color theme="1"/>
      <name val="Calibri"/>
      <family val="2"/>
      <scheme val="minor"/>
    </font>
    <font>
      <b/>
      <sz val="22"/>
      <name val="Calibri"/>
      <family val="2"/>
      <scheme val="minor"/>
    </font>
    <font>
      <b/>
      <sz val="18"/>
      <name val="Calibri"/>
      <family val="2"/>
      <scheme val="minor"/>
    </font>
    <font>
      <b/>
      <sz val="18"/>
      <color rgb="FFFF0000"/>
      <name val="Calibri"/>
      <family val="2"/>
      <scheme val="minor"/>
    </font>
    <font>
      <b/>
      <sz val="18"/>
      <color theme="9" tint="-0.249977111117893"/>
      <name val="Calibri"/>
      <family val="2"/>
      <scheme val="minor"/>
    </font>
    <font>
      <b/>
      <sz val="18"/>
      <color theme="9" tint="0.59999389629810485"/>
      <name val="Calibri"/>
      <family val="2"/>
      <scheme val="minor"/>
    </font>
    <font>
      <b/>
      <sz val="18"/>
      <color rgb="FFFFFF00"/>
      <name val="Calibri"/>
      <family val="2"/>
      <scheme val="minor"/>
    </font>
    <font>
      <b/>
      <sz val="16"/>
      <color theme="1"/>
      <name val="Calibri"/>
      <family val="2"/>
      <scheme val="minor"/>
    </font>
    <font>
      <b/>
      <sz val="28"/>
      <name val="Arial"/>
      <family val="2"/>
    </font>
    <font>
      <b/>
      <sz val="28"/>
      <color theme="1"/>
      <name val="Arial"/>
      <family val="2"/>
    </font>
    <font>
      <b/>
      <sz val="11"/>
      <color rgb="FFFF0000"/>
      <name val="Calibri"/>
      <family val="2"/>
      <scheme val="minor"/>
    </font>
    <font>
      <sz val="11"/>
      <name val="Calibri"/>
      <family val="2"/>
      <scheme val="minor"/>
    </font>
    <font>
      <b/>
      <sz val="11"/>
      <color rgb="FF0070C0"/>
      <name val="Calibri"/>
      <family val="2"/>
      <scheme val="minor"/>
    </font>
    <font>
      <b/>
      <sz val="20"/>
      <color theme="1"/>
      <name val="Calibri"/>
      <family val="2"/>
      <scheme val="minor"/>
    </font>
    <font>
      <sz val="20"/>
      <color theme="1"/>
      <name val="Calibri"/>
      <family val="2"/>
      <scheme val="minor"/>
    </font>
    <font>
      <sz val="16"/>
      <color indexed="81"/>
      <name val="Segoe UI"/>
      <family val="2"/>
    </font>
    <font>
      <b/>
      <sz val="16"/>
      <color indexed="81"/>
      <name val="Tahoma"/>
      <family val="2"/>
    </font>
    <font>
      <b/>
      <sz val="11"/>
      <name val="Calibri"/>
      <family val="2"/>
      <scheme val="minor"/>
    </font>
    <font>
      <b/>
      <sz val="28"/>
      <color theme="1"/>
      <name val="Calibri"/>
      <family val="2"/>
      <scheme val="minor"/>
    </font>
    <font>
      <b/>
      <sz val="14"/>
      <color theme="1"/>
      <name val="Calibri"/>
      <family val="2"/>
      <scheme val="minor"/>
    </font>
    <font>
      <b/>
      <sz val="14"/>
      <color rgb="FFFF0000"/>
      <name val="Calibri"/>
      <family val="2"/>
      <scheme val="minor"/>
    </font>
    <font>
      <b/>
      <sz val="20"/>
      <color indexed="81"/>
      <name val="Tahoma"/>
      <family val="2"/>
    </font>
  </fonts>
  <fills count="11">
    <fill>
      <patternFill patternType="none"/>
    </fill>
    <fill>
      <patternFill patternType="gray125"/>
    </fill>
    <fill>
      <patternFill patternType="solid">
        <fgColor rgb="FFA9BF00"/>
        <bgColor indexed="64"/>
      </patternFill>
    </fill>
    <fill>
      <patternFill patternType="solid">
        <fgColor theme="0" tint="-0.14999847407452621"/>
        <bgColor indexed="64"/>
      </patternFill>
    </fill>
    <fill>
      <patternFill patternType="solid">
        <fgColor rgb="FFA9CDE9"/>
        <bgColor indexed="64"/>
      </patternFill>
    </fill>
    <fill>
      <patternFill patternType="solid">
        <fgColor theme="9" tint="0.79998168889431442"/>
        <bgColor indexed="64"/>
      </patternFill>
    </fill>
    <fill>
      <patternFill patternType="solid">
        <fgColor rgb="FFFF0000"/>
        <bgColor indexed="64"/>
      </patternFill>
    </fill>
    <fill>
      <patternFill patternType="solid">
        <fgColor rgb="FF00B050"/>
        <bgColor indexed="64"/>
      </patternFill>
    </fill>
    <fill>
      <patternFill patternType="solid">
        <fgColor rgb="FFFFFF00"/>
        <bgColor indexed="64"/>
      </patternFill>
    </fill>
    <fill>
      <patternFill patternType="solid">
        <fgColor rgb="FFFFC000"/>
        <bgColor indexed="64"/>
      </patternFill>
    </fill>
    <fill>
      <patternFill patternType="solid">
        <fgColor theme="6" tint="0.79998168889431442"/>
        <bgColor indexed="64"/>
      </patternFill>
    </fill>
  </fills>
  <borders count="43">
    <border>
      <left/>
      <right/>
      <top/>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hair">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hair">
        <color indexed="64"/>
      </bottom>
      <diagonal/>
    </border>
    <border>
      <left/>
      <right style="thin">
        <color indexed="64"/>
      </right>
      <top style="thin">
        <color indexed="64"/>
      </top>
      <bottom style="hair">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s>
  <cellStyleXfs count="1">
    <xf numFmtId="0" fontId="0" fillId="0" borderId="0"/>
  </cellStyleXfs>
  <cellXfs count="206">
    <xf numFmtId="0" fontId="0" fillId="0" borderId="0" xfId="0"/>
    <xf numFmtId="0" fontId="3" fillId="2" borderId="0" xfId="0" applyFont="1" applyFill="1" applyAlignment="1">
      <alignment vertical="center"/>
    </xf>
    <xf numFmtId="0" fontId="0" fillId="2" borderId="0" xfId="0" applyFill="1" applyAlignment="1">
      <alignment vertical="center"/>
    </xf>
    <xf numFmtId="0" fontId="4" fillId="2" borderId="0" xfId="0" applyFont="1" applyFill="1" applyAlignment="1">
      <alignment vertical="center"/>
    </xf>
    <xf numFmtId="0" fontId="2" fillId="2" borderId="0" xfId="0" applyFont="1" applyFill="1" applyAlignment="1">
      <alignment horizontal="center" vertical="center"/>
    </xf>
    <xf numFmtId="0" fontId="0" fillId="2" borderId="0" xfId="0" applyFill="1" applyAlignment="1">
      <alignment horizontal="center" vertical="center"/>
    </xf>
    <xf numFmtId="0" fontId="0" fillId="0" borderId="0" xfId="0" applyAlignment="1">
      <alignment vertical="center"/>
    </xf>
    <xf numFmtId="14" fontId="8" fillId="3" borderId="1" xfId="0" applyNumberFormat="1" applyFont="1" applyFill="1" applyBorder="1" applyAlignment="1" applyProtection="1">
      <alignment horizontal="center" vertical="center"/>
      <protection locked="0"/>
    </xf>
    <xf numFmtId="0" fontId="7" fillId="2" borderId="0" xfId="0" applyFont="1" applyFill="1" applyAlignment="1">
      <alignment vertical="center" wrapText="1"/>
    </xf>
    <xf numFmtId="0" fontId="5" fillId="4" borderId="6" xfId="0" applyFont="1" applyFill="1" applyBorder="1" applyAlignment="1">
      <alignment vertical="center"/>
    </xf>
    <xf numFmtId="0" fontId="14" fillId="4" borderId="6" xfId="0" applyFont="1" applyFill="1" applyBorder="1" applyAlignment="1">
      <alignment horizontal="center" vertical="center" wrapText="1"/>
    </xf>
    <xf numFmtId="0" fontId="5" fillId="4" borderId="7" xfId="0" applyFont="1" applyFill="1" applyBorder="1" applyAlignment="1">
      <alignment horizontal="left" vertical="center" wrapText="1"/>
    </xf>
    <xf numFmtId="0" fontId="5" fillId="4" borderId="7" xfId="0" applyFont="1" applyFill="1" applyBorder="1" applyAlignment="1">
      <alignment vertical="center" wrapText="1"/>
    </xf>
    <xf numFmtId="0" fontId="2" fillId="4" borderId="6" xfId="0" applyFont="1" applyFill="1" applyBorder="1" applyAlignment="1">
      <alignment horizontal="center" vertical="center" wrapText="1"/>
    </xf>
    <xf numFmtId="0" fontId="6" fillId="0" borderId="0" xfId="0" applyFont="1" applyAlignment="1">
      <alignment vertical="center"/>
    </xf>
    <xf numFmtId="0" fontId="0" fillId="4" borderId="8" xfId="0" applyFill="1" applyBorder="1" applyAlignment="1">
      <alignment vertical="center"/>
    </xf>
    <xf numFmtId="0" fontId="14" fillId="0" borderId="9" xfId="0" applyFont="1" applyBorder="1" applyAlignment="1">
      <alignment vertical="center"/>
    </xf>
    <xf numFmtId="0" fontId="4" fillId="5" borderId="10" xfId="0" applyFont="1" applyFill="1" applyBorder="1" applyAlignment="1">
      <alignment vertical="center"/>
    </xf>
    <xf numFmtId="0" fontId="4" fillId="0" borderId="10" xfId="0" applyFont="1" applyBorder="1" applyAlignment="1">
      <alignment vertical="center" wrapText="1"/>
    </xf>
    <xf numFmtId="0" fontId="2" fillId="3" borderId="10" xfId="0" applyFont="1" applyFill="1" applyBorder="1" applyAlignment="1" applyProtection="1">
      <alignment horizontal="center" vertical="center" wrapText="1"/>
      <protection locked="0"/>
    </xf>
    <xf numFmtId="0" fontId="4" fillId="3" borderId="11" xfId="0" applyFont="1" applyFill="1" applyBorder="1" applyAlignment="1" applyProtection="1">
      <alignment vertical="center" wrapText="1"/>
      <protection locked="0"/>
    </xf>
    <xf numFmtId="0" fontId="0" fillId="0" borderId="10" xfId="0" applyBorder="1" applyAlignment="1">
      <alignment horizontal="center" vertical="center" wrapText="1"/>
    </xf>
    <xf numFmtId="0" fontId="0" fillId="0" borderId="10" xfId="0" applyBorder="1" applyAlignment="1">
      <alignment horizontal="center" vertical="center"/>
    </xf>
    <xf numFmtId="0" fontId="6" fillId="0" borderId="14" xfId="0" applyFont="1" applyBorder="1" applyAlignment="1">
      <alignment vertical="center"/>
    </xf>
    <xf numFmtId="0" fontId="6" fillId="0" borderId="14" xfId="0" applyFont="1" applyBorder="1" applyAlignment="1">
      <alignment vertical="center" wrapText="1"/>
    </xf>
    <xf numFmtId="0" fontId="0" fillId="4" borderId="15" xfId="0" applyFill="1" applyBorder="1" applyAlignment="1">
      <alignment vertical="center"/>
    </xf>
    <xf numFmtId="0" fontId="14" fillId="0" borderId="16" xfId="0" applyFont="1" applyBorder="1" applyAlignment="1">
      <alignment vertical="center"/>
    </xf>
    <xf numFmtId="0" fontId="4" fillId="5" borderId="14" xfId="0" applyFont="1" applyFill="1" applyBorder="1" applyAlignment="1">
      <alignment vertical="center"/>
    </xf>
    <xf numFmtId="0" fontId="4" fillId="0" borderId="14" xfId="0" applyFont="1" applyBorder="1" applyAlignment="1">
      <alignment vertical="center" wrapText="1"/>
    </xf>
    <xf numFmtId="0" fontId="2" fillId="3" borderId="14" xfId="0" applyFont="1" applyFill="1" applyBorder="1" applyAlignment="1" applyProtection="1">
      <alignment horizontal="center" vertical="center" wrapText="1"/>
      <protection locked="0"/>
    </xf>
    <xf numFmtId="0" fontId="0" fillId="0" borderId="14" xfId="0" applyBorder="1" applyAlignment="1">
      <alignment horizontal="center" vertical="center" wrapText="1"/>
    </xf>
    <xf numFmtId="0" fontId="0" fillId="0" borderId="14" xfId="0" applyBorder="1" applyAlignment="1">
      <alignment horizontal="center" vertical="center"/>
    </xf>
    <xf numFmtId="0" fontId="4" fillId="6" borderId="14" xfId="0" applyFont="1" applyFill="1" applyBorder="1" applyAlignment="1">
      <alignment vertical="center"/>
    </xf>
    <xf numFmtId="0" fontId="1" fillId="0" borderId="14" xfId="0" applyFont="1" applyBorder="1" applyAlignment="1">
      <alignment horizontal="center" vertical="center" wrapText="1"/>
    </xf>
    <xf numFmtId="0" fontId="2" fillId="0" borderId="14" xfId="0" applyFont="1" applyBorder="1" applyAlignment="1">
      <alignment horizontal="center" vertical="center"/>
    </xf>
    <xf numFmtId="0" fontId="6" fillId="0" borderId="14" xfId="0" applyFont="1" applyBorder="1"/>
    <xf numFmtId="0" fontId="4" fillId="7" borderId="14" xfId="0" applyFont="1" applyFill="1" applyBorder="1" applyAlignment="1">
      <alignment vertical="center"/>
    </xf>
    <xf numFmtId="0" fontId="4" fillId="0" borderId="6" xfId="0" applyFont="1" applyBorder="1" applyAlignment="1">
      <alignment vertical="center" wrapText="1"/>
    </xf>
    <xf numFmtId="0" fontId="2" fillId="3" borderId="6" xfId="0" applyFont="1" applyFill="1" applyBorder="1" applyAlignment="1" applyProtection="1">
      <alignment horizontal="center" vertical="center" wrapText="1"/>
      <protection locked="0"/>
    </xf>
    <xf numFmtId="0" fontId="0" fillId="0" borderId="6" xfId="0" applyBorder="1" applyAlignment="1">
      <alignment horizontal="center" vertical="center" wrapText="1"/>
    </xf>
    <xf numFmtId="0" fontId="4" fillId="0" borderId="22" xfId="0" applyFont="1" applyBorder="1" applyAlignment="1">
      <alignment vertical="center" wrapText="1"/>
    </xf>
    <xf numFmtId="0" fontId="2" fillId="3" borderId="23" xfId="0" applyFont="1" applyFill="1" applyBorder="1" applyAlignment="1" applyProtection="1">
      <alignment horizontal="center" vertical="center" wrapText="1"/>
      <protection locked="0"/>
    </xf>
    <xf numFmtId="0" fontId="0" fillId="0" borderId="23" xfId="0" applyBorder="1" applyAlignment="1">
      <alignment horizontal="center" vertical="center" wrapText="1"/>
    </xf>
    <xf numFmtId="0" fontId="4" fillId="8" borderId="14" xfId="0" applyFont="1" applyFill="1" applyBorder="1" applyAlignment="1">
      <alignment vertical="center"/>
    </xf>
    <xf numFmtId="0" fontId="4" fillId="0" borderId="26" xfId="0" applyFont="1" applyBorder="1" applyAlignment="1">
      <alignment vertical="center" wrapText="1"/>
    </xf>
    <xf numFmtId="0" fontId="2" fillId="3" borderId="26" xfId="0" applyFont="1" applyFill="1" applyBorder="1" applyAlignment="1" applyProtection="1">
      <alignment horizontal="center" vertical="center" wrapText="1"/>
      <protection locked="0"/>
    </xf>
    <xf numFmtId="0" fontId="0" fillId="0" borderId="26" xfId="0" applyBorder="1" applyAlignment="1">
      <alignment horizontal="center" vertical="center" wrapText="1"/>
    </xf>
    <xf numFmtId="0" fontId="0" fillId="0" borderId="28" xfId="0" applyBorder="1" applyAlignment="1">
      <alignment horizontal="center" vertical="center" wrapText="1"/>
    </xf>
    <xf numFmtId="0" fontId="0" fillId="0" borderId="11" xfId="0" applyBorder="1" applyAlignment="1">
      <alignment horizontal="center" vertical="center" wrapText="1"/>
    </xf>
    <xf numFmtId="0" fontId="17" fillId="4" borderId="15" xfId="0" applyFont="1" applyFill="1" applyBorder="1" applyAlignment="1">
      <alignment vertical="center"/>
    </xf>
    <xf numFmtId="0" fontId="1" fillId="0" borderId="14" xfId="0" applyFont="1" applyBorder="1" applyAlignment="1">
      <alignment horizontal="center" vertical="center"/>
    </xf>
    <xf numFmtId="0" fontId="4" fillId="0" borderId="14" xfId="0" applyFont="1" applyBorder="1" applyAlignment="1">
      <alignment vertical="center"/>
    </xf>
    <xf numFmtId="0" fontId="19" fillId="4" borderId="29" xfId="0" applyFont="1" applyFill="1" applyBorder="1" applyAlignment="1">
      <alignment vertical="center"/>
    </xf>
    <xf numFmtId="0" fontId="14" fillId="0" borderId="30" xfId="0" applyFont="1" applyBorder="1" applyAlignment="1">
      <alignment vertical="center"/>
    </xf>
    <xf numFmtId="0" fontId="4" fillId="7" borderId="7" xfId="0" applyFont="1" applyFill="1" applyBorder="1" applyAlignment="1">
      <alignment vertical="center"/>
    </xf>
    <xf numFmtId="0" fontId="4" fillId="0" borderId="7" xfId="0" applyFont="1" applyBorder="1" applyAlignment="1">
      <alignment vertical="center" wrapText="1"/>
    </xf>
    <xf numFmtId="0" fontId="18" fillId="0" borderId="7" xfId="0" applyFont="1" applyBorder="1" applyAlignment="1">
      <alignment horizontal="center" vertical="center"/>
    </xf>
    <xf numFmtId="0" fontId="0" fillId="0" borderId="7" xfId="0" applyBorder="1" applyAlignment="1">
      <alignment horizontal="center" vertical="center"/>
    </xf>
    <xf numFmtId="0" fontId="17" fillId="4" borderId="8" xfId="0" applyFont="1" applyFill="1" applyBorder="1" applyAlignment="1">
      <alignment vertical="center"/>
    </xf>
    <xf numFmtId="0" fontId="4" fillId="6" borderId="10" xfId="0" applyFont="1" applyFill="1" applyBorder="1" applyAlignment="1">
      <alignment vertical="center"/>
    </xf>
    <xf numFmtId="0" fontId="4" fillId="3" borderId="12" xfId="0" applyFont="1" applyFill="1" applyBorder="1" applyAlignment="1" applyProtection="1">
      <alignment horizontal="left" vertical="center" wrapText="1"/>
      <protection locked="0"/>
    </xf>
    <xf numFmtId="0" fontId="4" fillId="3" borderId="12" xfId="0" applyFont="1" applyFill="1" applyBorder="1" applyAlignment="1" applyProtection="1">
      <alignment vertical="center" wrapText="1"/>
      <protection locked="0"/>
    </xf>
    <xf numFmtId="0" fontId="1" fillId="0" borderId="10" xfId="0" applyFont="1" applyBorder="1" applyAlignment="1">
      <alignment horizontal="center" vertical="center"/>
    </xf>
    <xf numFmtId="0" fontId="4" fillId="0" borderId="33" xfId="0" applyFont="1" applyBorder="1" applyAlignment="1">
      <alignment vertical="center" wrapText="1"/>
    </xf>
    <xf numFmtId="0" fontId="18" fillId="0" borderId="14" xfId="0" applyFont="1" applyBorder="1" applyAlignment="1">
      <alignment horizontal="center" vertical="center"/>
    </xf>
    <xf numFmtId="0" fontId="0" fillId="4" borderId="29" xfId="0" applyFill="1" applyBorder="1" applyAlignment="1">
      <alignment vertical="center"/>
    </xf>
    <xf numFmtId="0" fontId="4" fillId="6" borderId="7" xfId="0" applyFont="1" applyFill="1" applyBorder="1" applyAlignment="1">
      <alignment vertical="center"/>
    </xf>
    <xf numFmtId="0" fontId="1" fillId="0" borderId="7" xfId="0" applyFont="1" applyBorder="1" applyAlignment="1">
      <alignment horizontal="center" vertical="center"/>
    </xf>
    <xf numFmtId="0" fontId="4" fillId="0" borderId="28" xfId="0" applyFont="1" applyBorder="1" applyAlignment="1">
      <alignment vertical="center" wrapText="1"/>
    </xf>
    <xf numFmtId="0" fontId="0" fillId="0" borderId="28" xfId="0" applyBorder="1" applyAlignment="1">
      <alignment horizontal="center" vertical="center"/>
    </xf>
    <xf numFmtId="0" fontId="4" fillId="0" borderId="11" xfId="0" applyFont="1" applyBorder="1" applyAlignment="1">
      <alignment vertical="center" wrapText="1"/>
    </xf>
    <xf numFmtId="0" fontId="6" fillId="0" borderId="17" xfId="0" applyFont="1" applyBorder="1"/>
    <xf numFmtId="0" fontId="4" fillId="8" borderId="7" xfId="0" applyFont="1" applyFill="1" applyBorder="1" applyAlignment="1">
      <alignment vertical="center"/>
    </xf>
    <xf numFmtId="0" fontId="4" fillId="0" borderId="31" xfId="0" applyFont="1" applyBorder="1" applyAlignment="1">
      <alignment vertical="center" wrapText="1"/>
    </xf>
    <xf numFmtId="0" fontId="0" fillId="0" borderId="36" xfId="0" applyBorder="1" applyAlignment="1">
      <alignment horizontal="center" vertical="center"/>
    </xf>
    <xf numFmtId="0" fontId="4" fillId="3" borderId="7" xfId="0" applyFont="1" applyFill="1" applyBorder="1" applyAlignment="1" applyProtection="1">
      <alignment horizontal="left" vertical="center" wrapText="1"/>
      <protection locked="0"/>
    </xf>
    <xf numFmtId="0" fontId="4" fillId="7" borderId="10" xfId="0" applyFont="1" applyFill="1" applyBorder="1" applyAlignment="1">
      <alignment vertical="center"/>
    </xf>
    <xf numFmtId="0" fontId="4" fillId="7" borderId="11" xfId="0" applyFont="1" applyFill="1" applyBorder="1" applyAlignment="1">
      <alignment vertical="center"/>
    </xf>
    <xf numFmtId="0" fontId="4" fillId="0" borderId="38" xfId="0" applyFont="1" applyBorder="1" applyAlignment="1">
      <alignment vertical="center" wrapText="1"/>
    </xf>
    <xf numFmtId="0" fontId="4" fillId="8" borderId="11" xfId="0" applyFont="1" applyFill="1" applyBorder="1" applyAlignment="1">
      <alignment vertical="center"/>
    </xf>
    <xf numFmtId="0" fontId="0" fillId="0" borderId="22" xfId="0" applyBorder="1" applyAlignment="1">
      <alignment horizontal="center" vertical="center"/>
    </xf>
    <xf numFmtId="0" fontId="4" fillId="9" borderId="14" xfId="0" applyFont="1" applyFill="1" applyBorder="1" applyAlignment="1">
      <alignment vertical="center"/>
    </xf>
    <xf numFmtId="0" fontId="18" fillId="0" borderId="11" xfId="0" applyFont="1" applyBorder="1" applyAlignment="1">
      <alignment horizontal="center" vertical="center"/>
    </xf>
    <xf numFmtId="0" fontId="1" fillId="0" borderId="6" xfId="0" applyFont="1" applyBorder="1" applyAlignment="1">
      <alignment horizontal="center" vertical="center"/>
    </xf>
    <xf numFmtId="0" fontId="14" fillId="0" borderId="36" xfId="0" applyFont="1" applyBorder="1" applyAlignment="1">
      <alignment vertical="center" wrapText="1"/>
    </xf>
    <xf numFmtId="0" fontId="4" fillId="0" borderId="10" xfId="0" applyFont="1" applyBorder="1" applyAlignment="1">
      <alignment vertical="center"/>
    </xf>
    <xf numFmtId="0" fontId="4" fillId="3" borderId="0" xfId="0" applyFont="1" applyFill="1" applyAlignment="1" applyProtection="1">
      <alignment horizontal="left" vertical="center"/>
      <protection locked="0"/>
    </xf>
    <xf numFmtId="0" fontId="4" fillId="3" borderId="11" xfId="0" applyFont="1" applyFill="1" applyBorder="1" applyAlignment="1" applyProtection="1">
      <alignment vertical="center"/>
      <protection locked="0"/>
    </xf>
    <xf numFmtId="0" fontId="17" fillId="4" borderId="29" xfId="0" applyFont="1" applyFill="1" applyBorder="1" applyAlignment="1">
      <alignment vertical="center"/>
    </xf>
    <xf numFmtId="0" fontId="20" fillId="2" borderId="1" xfId="0" applyFont="1" applyFill="1" applyBorder="1" applyAlignment="1">
      <alignment horizontal="right" vertical="center" indent="1"/>
    </xf>
    <xf numFmtId="0" fontId="2" fillId="0" borderId="0" xfId="0" applyFont="1" applyAlignment="1">
      <alignment horizontal="center" vertical="center"/>
    </xf>
    <xf numFmtId="0" fontId="6" fillId="0" borderId="0" xfId="0" applyFont="1"/>
    <xf numFmtId="0" fontId="21" fillId="0" borderId="0" xfId="0" applyFont="1" applyAlignment="1">
      <alignment vertical="center"/>
    </xf>
    <xf numFmtId="0" fontId="4" fillId="0" borderId="0" xfId="0" applyFont="1" applyAlignment="1">
      <alignment vertical="center"/>
    </xf>
    <xf numFmtId="0" fontId="0" fillId="0" borderId="0" xfId="0" applyAlignment="1">
      <alignment horizontal="left" vertical="center"/>
    </xf>
    <xf numFmtId="0" fontId="2" fillId="3" borderId="6" xfId="0" applyFont="1" applyFill="1" applyBorder="1" applyAlignment="1" applyProtection="1">
      <alignment horizontal="center" vertical="center"/>
      <protection locked="0"/>
    </xf>
    <xf numFmtId="0" fontId="2" fillId="3" borderId="26" xfId="0" applyFont="1" applyFill="1" applyBorder="1" applyAlignment="1" applyProtection="1">
      <alignment horizontal="center" vertical="center"/>
      <protection locked="0"/>
    </xf>
    <xf numFmtId="0" fontId="24" fillId="3" borderId="14" xfId="0" applyFont="1" applyFill="1" applyBorder="1" applyAlignment="1" applyProtection="1">
      <alignment horizontal="center" vertical="center" wrapText="1"/>
      <protection locked="0"/>
    </xf>
    <xf numFmtId="0" fontId="2" fillId="3" borderId="14" xfId="0" applyFont="1" applyFill="1" applyBorder="1" applyAlignment="1" applyProtection="1">
      <alignment horizontal="center" vertical="center"/>
      <protection locked="0"/>
    </xf>
    <xf numFmtId="0" fontId="2" fillId="3" borderId="7" xfId="0" applyFont="1" applyFill="1" applyBorder="1" applyAlignment="1" applyProtection="1">
      <alignment horizontal="center" vertical="center"/>
      <protection locked="0"/>
    </xf>
    <xf numFmtId="0" fontId="2" fillId="3" borderId="10" xfId="0" applyFont="1" applyFill="1" applyBorder="1" applyAlignment="1" applyProtection="1">
      <alignment horizontal="center" vertical="center"/>
      <protection locked="0"/>
    </xf>
    <xf numFmtId="0" fontId="2" fillId="3" borderId="28" xfId="0" applyFont="1" applyFill="1" applyBorder="1" applyAlignment="1" applyProtection="1">
      <alignment horizontal="center" vertical="center"/>
      <protection locked="0"/>
    </xf>
    <xf numFmtId="0" fontId="2" fillId="3" borderId="11" xfId="0" applyFont="1" applyFill="1" applyBorder="1" applyAlignment="1" applyProtection="1">
      <alignment horizontal="center" vertical="center"/>
      <protection locked="0"/>
    </xf>
    <xf numFmtId="0" fontId="2" fillId="3" borderId="31" xfId="0" applyFont="1" applyFill="1" applyBorder="1" applyAlignment="1" applyProtection="1">
      <alignment horizontal="center" vertical="center"/>
      <protection locked="0"/>
    </xf>
    <xf numFmtId="0" fontId="2" fillId="3" borderId="38" xfId="0" applyFont="1" applyFill="1" applyBorder="1" applyAlignment="1" applyProtection="1">
      <alignment horizontal="center" vertical="center"/>
      <protection locked="0"/>
    </xf>
    <xf numFmtId="0" fontId="2" fillId="3" borderId="17" xfId="0" applyFont="1" applyFill="1" applyBorder="1" applyAlignment="1" applyProtection="1">
      <alignment horizontal="center" vertical="center"/>
      <protection locked="0"/>
    </xf>
    <xf numFmtId="0" fontId="2" fillId="3" borderId="39" xfId="0" applyFont="1" applyFill="1" applyBorder="1" applyAlignment="1" applyProtection="1">
      <alignment horizontal="center" vertical="center" wrapText="1"/>
      <protection locked="0"/>
    </xf>
    <xf numFmtId="0" fontId="0" fillId="0" borderId="0" xfId="0" applyAlignment="1">
      <alignment horizontal="center" vertical="center"/>
    </xf>
    <xf numFmtId="0" fontId="4" fillId="0" borderId="0" xfId="0" applyFont="1" applyAlignment="1">
      <alignment horizontal="center" vertical="center"/>
    </xf>
    <xf numFmtId="0" fontId="0" fillId="0" borderId="6" xfId="0" applyBorder="1" applyAlignment="1">
      <alignment horizontal="center" vertical="center"/>
    </xf>
    <xf numFmtId="0" fontId="4" fillId="3" borderId="17" xfId="0" applyFont="1" applyFill="1" applyBorder="1" applyAlignment="1" applyProtection="1">
      <alignment horizontal="left" vertical="center" wrapText="1"/>
      <protection locked="0"/>
    </xf>
    <xf numFmtId="0" fontId="4" fillId="3" borderId="31" xfId="0" applyFont="1" applyFill="1" applyBorder="1" applyAlignment="1" applyProtection="1">
      <alignment vertical="center" wrapText="1"/>
      <protection locked="0"/>
    </xf>
    <xf numFmtId="0" fontId="4" fillId="3" borderId="14" xfId="0" applyFont="1" applyFill="1" applyBorder="1" applyAlignment="1" applyProtection="1">
      <alignment vertical="center" wrapText="1"/>
      <protection locked="0"/>
    </xf>
    <xf numFmtId="0" fontId="0" fillId="0" borderId="11" xfId="0" applyBorder="1" applyAlignment="1">
      <alignment horizontal="center" vertical="center"/>
    </xf>
    <xf numFmtId="0" fontId="4" fillId="3" borderId="11" xfId="0" applyFont="1" applyFill="1" applyBorder="1" applyAlignment="1" applyProtection="1">
      <alignment horizontal="left" vertical="center" wrapText="1"/>
      <protection locked="0"/>
    </xf>
    <xf numFmtId="0" fontId="0" fillId="0" borderId="17" xfId="0" applyBorder="1" applyAlignment="1">
      <alignment horizontal="center" vertical="center"/>
    </xf>
    <xf numFmtId="0" fontId="4" fillId="3" borderId="14" xfId="0" applyFont="1" applyFill="1" applyBorder="1" applyAlignment="1" applyProtection="1">
      <alignment horizontal="left" vertical="center" wrapText="1"/>
      <protection locked="0"/>
    </xf>
    <xf numFmtId="0" fontId="4" fillId="3" borderId="17" xfId="0" applyFont="1" applyFill="1" applyBorder="1" applyAlignment="1" applyProtection="1">
      <alignment vertical="center" wrapText="1"/>
      <protection locked="0"/>
    </xf>
    <xf numFmtId="0" fontId="5" fillId="2" borderId="0" xfId="0" applyFont="1" applyFill="1" applyAlignment="1">
      <alignment horizontal="left" vertical="center" wrapText="1"/>
    </xf>
    <xf numFmtId="0" fontId="7" fillId="2" borderId="0" xfId="0" applyFont="1" applyFill="1" applyAlignment="1">
      <alignment horizontal="right" vertical="center"/>
    </xf>
    <xf numFmtId="0" fontId="9" fillId="2" borderId="0" xfId="0" applyFont="1" applyFill="1" applyAlignment="1">
      <alignment horizontal="left" wrapText="1"/>
    </xf>
    <xf numFmtId="0" fontId="9" fillId="2" borderId="2" xfId="0" applyFont="1" applyFill="1" applyBorder="1" applyAlignment="1">
      <alignment horizontal="left" wrapText="1"/>
    </xf>
    <xf numFmtId="0" fontId="14" fillId="4" borderId="0" xfId="0" applyFont="1" applyFill="1" applyAlignment="1">
      <alignment horizontal="center" vertical="center" wrapText="1"/>
    </xf>
    <xf numFmtId="0" fontId="5" fillId="4" borderId="3" xfId="0" applyFont="1" applyFill="1" applyBorder="1" applyAlignment="1">
      <alignment horizontal="left" vertical="center"/>
    </xf>
    <xf numFmtId="0" fontId="5" fillId="4" borderId="4" xfId="0" applyFont="1" applyFill="1" applyBorder="1" applyAlignment="1">
      <alignment horizontal="left" vertical="center"/>
    </xf>
    <xf numFmtId="0" fontId="5" fillId="4" borderId="5" xfId="0" applyFont="1" applyFill="1" applyBorder="1" applyAlignment="1">
      <alignment horizontal="left" vertical="center"/>
    </xf>
    <xf numFmtId="0" fontId="5" fillId="4" borderId="8" xfId="0" applyFont="1" applyFill="1" applyBorder="1" applyAlignment="1">
      <alignment horizontal="center" vertical="center" textRotation="90"/>
    </xf>
    <xf numFmtId="0" fontId="5" fillId="4" borderId="15" xfId="0" applyFont="1" applyFill="1" applyBorder="1" applyAlignment="1">
      <alignment horizontal="center" vertical="center" textRotation="90"/>
    </xf>
    <xf numFmtId="0" fontId="5" fillId="4" borderId="29" xfId="0" applyFont="1" applyFill="1" applyBorder="1" applyAlignment="1">
      <alignment horizontal="center" vertical="center" textRotation="90"/>
    </xf>
    <xf numFmtId="0" fontId="2" fillId="0" borderId="12" xfId="0" applyFont="1" applyBorder="1" applyAlignment="1">
      <alignment horizontal="center" vertical="center" wrapText="1"/>
    </xf>
    <xf numFmtId="0" fontId="2" fillId="0" borderId="17" xfId="0" applyFont="1" applyBorder="1" applyAlignment="1">
      <alignment horizontal="center" vertical="center" wrapText="1"/>
    </xf>
    <xf numFmtId="0" fontId="2" fillId="0" borderId="31" xfId="0" applyFont="1" applyBorder="1" applyAlignment="1">
      <alignment horizontal="center" vertical="center" wrapText="1"/>
    </xf>
    <xf numFmtId="0" fontId="6" fillId="0" borderId="14" xfId="0" applyFont="1" applyBorder="1" applyAlignment="1">
      <alignment horizontal="left" vertical="center"/>
    </xf>
    <xf numFmtId="0" fontId="0" fillId="4" borderId="15" xfId="0" applyFill="1" applyBorder="1" applyAlignment="1">
      <alignment horizontal="left" vertical="center"/>
    </xf>
    <xf numFmtId="0" fontId="14" fillId="0" borderId="19" xfId="0" applyFont="1" applyBorder="1" applyAlignment="1">
      <alignment horizontal="left" vertical="center"/>
    </xf>
    <xf numFmtId="0" fontId="14" fillId="0" borderId="21" xfId="0" applyFont="1" applyBorder="1" applyAlignment="1">
      <alignment horizontal="left" vertical="center"/>
    </xf>
    <xf numFmtId="0" fontId="14" fillId="0" borderId="25" xfId="0" applyFont="1" applyBorder="1" applyAlignment="1">
      <alignment horizontal="left" vertical="center"/>
    </xf>
    <xf numFmtId="0" fontId="4" fillId="0" borderId="6" xfId="0" applyFont="1" applyBorder="1" applyAlignment="1">
      <alignment horizontal="left" vertical="center" wrapText="1"/>
    </xf>
    <xf numFmtId="0" fontId="4" fillId="0" borderId="17" xfId="0" applyFont="1" applyBorder="1" applyAlignment="1">
      <alignment horizontal="left" vertical="center" wrapText="1"/>
    </xf>
    <xf numFmtId="0" fontId="4" fillId="0" borderId="11" xfId="0" applyFont="1" applyBorder="1" applyAlignment="1">
      <alignment horizontal="left" vertical="center" wrapText="1"/>
    </xf>
    <xf numFmtId="0" fontId="4" fillId="3" borderId="6" xfId="0" applyFont="1" applyFill="1" applyBorder="1" applyAlignment="1" applyProtection="1">
      <alignment horizontal="left" vertical="center" wrapText="1"/>
      <protection locked="0"/>
    </xf>
    <xf numFmtId="0" fontId="4" fillId="3" borderId="17" xfId="0" applyFont="1" applyFill="1" applyBorder="1" applyAlignment="1" applyProtection="1">
      <alignment horizontal="left" vertical="center" wrapText="1"/>
      <protection locked="0"/>
    </xf>
    <xf numFmtId="0" fontId="4" fillId="3" borderId="11" xfId="0" applyFont="1" applyFill="1" applyBorder="1" applyAlignment="1" applyProtection="1">
      <alignment horizontal="left" vertical="center" wrapText="1"/>
      <protection locked="0"/>
    </xf>
    <xf numFmtId="0" fontId="4" fillId="3" borderId="14" xfId="0" applyFont="1" applyFill="1" applyBorder="1" applyAlignment="1" applyProtection="1">
      <alignment vertical="center" wrapText="1"/>
      <protection locked="0"/>
    </xf>
    <xf numFmtId="0" fontId="6" fillId="0" borderId="6" xfId="0" applyFont="1" applyBorder="1" applyAlignment="1">
      <alignment horizontal="left" vertical="center"/>
    </xf>
    <xf numFmtId="0" fontId="6" fillId="0" borderId="11" xfId="0" applyFont="1" applyBorder="1" applyAlignment="1">
      <alignment horizontal="left" vertical="center"/>
    </xf>
    <xf numFmtId="0" fontId="0" fillId="0" borderId="6" xfId="0" applyBorder="1" applyAlignment="1">
      <alignment horizontal="center" vertical="center"/>
    </xf>
    <xf numFmtId="0" fontId="0" fillId="0" borderId="17" xfId="0" applyBorder="1" applyAlignment="1">
      <alignment horizontal="center" vertical="center"/>
    </xf>
    <xf numFmtId="0" fontId="0" fillId="0" borderId="11" xfId="0" applyBorder="1" applyAlignment="1">
      <alignment horizontal="center" vertical="center"/>
    </xf>
    <xf numFmtId="0" fontId="0" fillId="4" borderId="15" xfId="0" applyFill="1" applyBorder="1" applyAlignment="1">
      <alignment horizontal="center" vertical="center"/>
    </xf>
    <xf numFmtId="0" fontId="4" fillId="5" borderId="6" xfId="0" applyFont="1" applyFill="1" applyBorder="1" applyAlignment="1">
      <alignment horizontal="left" vertical="center"/>
    </xf>
    <xf numFmtId="0" fontId="4" fillId="5" borderId="11" xfId="0" applyFont="1" applyFill="1" applyBorder="1" applyAlignment="1">
      <alignment horizontal="left" vertical="center"/>
    </xf>
    <xf numFmtId="0" fontId="2" fillId="0" borderId="12" xfId="0" applyFont="1" applyBorder="1" applyAlignment="1">
      <alignment horizontal="center" vertical="center"/>
    </xf>
    <xf numFmtId="0" fontId="2" fillId="0" borderId="34" xfId="0" applyFont="1" applyBorder="1" applyAlignment="1">
      <alignment horizontal="center" vertical="center"/>
    </xf>
    <xf numFmtId="0" fontId="2" fillId="0" borderId="31" xfId="0" applyFont="1" applyBorder="1" applyAlignment="1">
      <alignment horizontal="center" vertical="center"/>
    </xf>
    <xf numFmtId="0" fontId="2" fillId="0" borderId="17" xfId="0" applyFont="1" applyBorder="1" applyAlignment="1">
      <alignment horizontal="center" vertical="center"/>
    </xf>
    <xf numFmtId="0" fontId="4" fillId="3" borderId="14" xfId="0" applyFont="1" applyFill="1" applyBorder="1" applyAlignment="1" applyProtection="1">
      <alignment horizontal="left" vertical="center" wrapText="1"/>
      <protection locked="0"/>
    </xf>
    <xf numFmtId="0" fontId="17" fillId="4" borderId="15" xfId="0" applyFont="1" applyFill="1" applyBorder="1" applyAlignment="1">
      <alignment horizontal="left" vertical="center"/>
    </xf>
    <xf numFmtId="0" fontId="17" fillId="4" borderId="29" xfId="0" applyFont="1" applyFill="1" applyBorder="1" applyAlignment="1">
      <alignment horizontal="left" vertical="center"/>
    </xf>
    <xf numFmtId="0" fontId="14" fillId="0" borderId="35" xfId="0" applyFont="1" applyBorder="1" applyAlignment="1">
      <alignment horizontal="left" vertical="center"/>
    </xf>
    <xf numFmtId="0" fontId="4" fillId="0" borderId="31" xfId="0" applyFont="1" applyBorder="1" applyAlignment="1">
      <alignment horizontal="left" vertical="center" wrapText="1"/>
    </xf>
    <xf numFmtId="0" fontId="4" fillId="3" borderId="31" xfId="0" applyFont="1" applyFill="1" applyBorder="1" applyAlignment="1" applyProtection="1">
      <alignment horizontal="left" vertical="center" wrapText="1"/>
      <protection locked="0"/>
    </xf>
    <xf numFmtId="0" fontId="4" fillId="3" borderId="17" xfId="0" applyFont="1" applyFill="1" applyBorder="1" applyAlignment="1" applyProtection="1">
      <alignment vertical="center" wrapText="1"/>
      <protection locked="0"/>
    </xf>
    <xf numFmtId="0" fontId="4" fillId="3" borderId="31" xfId="0" applyFont="1" applyFill="1" applyBorder="1" applyAlignment="1" applyProtection="1">
      <alignment vertical="center" wrapText="1"/>
      <protection locked="0"/>
    </xf>
    <xf numFmtId="0" fontId="0" fillId="0" borderId="31" xfId="0" applyBorder="1" applyAlignment="1">
      <alignment horizontal="center" vertical="center"/>
    </xf>
    <xf numFmtId="0" fontId="5" fillId="4" borderId="8" xfId="0" applyFont="1" applyFill="1" applyBorder="1" applyAlignment="1">
      <alignment horizontal="center" vertical="center" textRotation="90" wrapText="1"/>
    </xf>
    <xf numFmtId="0" fontId="5" fillId="4" borderId="29" xfId="0" applyFont="1" applyFill="1" applyBorder="1" applyAlignment="1">
      <alignment horizontal="center" vertical="center" textRotation="90" wrapText="1"/>
    </xf>
    <xf numFmtId="0" fontId="0" fillId="0" borderId="12" xfId="0" applyBorder="1" applyAlignment="1">
      <alignment horizontal="center" vertical="center"/>
    </xf>
    <xf numFmtId="0" fontId="0" fillId="0" borderId="0" xfId="0" applyAlignment="1">
      <alignment horizontal="center" vertical="center"/>
    </xf>
    <xf numFmtId="0" fontId="4" fillId="0" borderId="0" xfId="0" applyFont="1" applyAlignment="1">
      <alignment horizontal="center" vertical="center"/>
    </xf>
    <xf numFmtId="0" fontId="21" fillId="0" borderId="40" xfId="0" applyFont="1" applyBorder="1" applyAlignment="1">
      <alignment horizontal="left" vertical="center" wrapText="1"/>
    </xf>
    <xf numFmtId="0" fontId="21" fillId="0" borderId="42" xfId="0" applyFont="1" applyBorder="1" applyAlignment="1">
      <alignment horizontal="left" vertical="center"/>
    </xf>
    <xf numFmtId="0" fontId="21" fillId="0" borderId="41" xfId="0" applyFont="1" applyBorder="1" applyAlignment="1">
      <alignment horizontal="left" vertical="center"/>
    </xf>
    <xf numFmtId="0" fontId="21" fillId="0" borderId="42" xfId="0" applyFont="1" applyBorder="1" applyAlignment="1">
      <alignment horizontal="left" vertical="center" wrapText="1"/>
    </xf>
    <xf numFmtId="0" fontId="21" fillId="0" borderId="41" xfId="0" applyFont="1" applyBorder="1" applyAlignment="1">
      <alignment horizontal="left" vertical="center" wrapText="1"/>
    </xf>
    <xf numFmtId="0" fontId="20" fillId="2" borderId="40" xfId="0" applyFont="1" applyFill="1" applyBorder="1" applyAlignment="1">
      <alignment horizontal="right" vertical="center"/>
    </xf>
    <xf numFmtId="0" fontId="20" fillId="2" borderId="41" xfId="0" applyFont="1" applyFill="1" applyBorder="1" applyAlignment="1">
      <alignment horizontal="right" vertical="center"/>
    </xf>
    <xf numFmtId="0" fontId="0" fillId="4" borderId="29" xfId="0" applyFill="1" applyBorder="1" applyAlignment="1">
      <alignment horizontal="left" vertical="center"/>
    </xf>
    <xf numFmtId="0" fontId="4" fillId="3" borderId="6" xfId="0" applyFont="1" applyFill="1" applyBorder="1" applyAlignment="1" applyProtection="1">
      <alignment vertical="center" wrapText="1"/>
      <protection locked="0"/>
    </xf>
    <xf numFmtId="0" fontId="5" fillId="2" borderId="0" xfId="0" applyFont="1" applyFill="1" applyAlignment="1">
      <alignment horizontal="right" vertical="center" wrapText="1"/>
    </xf>
    <xf numFmtId="0" fontId="5" fillId="0" borderId="0" xfId="0" applyFont="1" applyAlignment="1">
      <alignment horizontal="center" vertical="center" wrapText="1"/>
    </xf>
    <xf numFmtId="0" fontId="25" fillId="0" borderId="0" xfId="0" applyFont="1" applyAlignment="1">
      <alignment horizontal="center" vertical="center"/>
    </xf>
    <xf numFmtId="0" fontId="15" fillId="0" borderId="0" xfId="0" applyFont="1" applyAlignment="1">
      <alignment horizontal="center" vertical="center"/>
    </xf>
    <xf numFmtId="0" fontId="16" fillId="0" borderId="0" xfId="0" applyFont="1" applyAlignment="1">
      <alignment horizontal="center" vertical="center"/>
    </xf>
    <xf numFmtId="0" fontId="26" fillId="0" borderId="13" xfId="0" applyFont="1" applyBorder="1" applyAlignment="1">
      <alignment horizontal="center" vertical="center"/>
    </xf>
    <xf numFmtId="0" fontId="5" fillId="0" borderId="0" xfId="0" applyFont="1" applyAlignment="1">
      <alignment horizontal="center" vertical="center"/>
    </xf>
    <xf numFmtId="0" fontId="25" fillId="0" borderId="0" xfId="0" applyFont="1" applyAlignment="1">
      <alignment vertical="center"/>
    </xf>
    <xf numFmtId="0" fontId="26" fillId="0" borderId="18" xfId="0" applyFont="1" applyBorder="1" applyAlignment="1">
      <alignment horizontal="center" vertical="center"/>
    </xf>
    <xf numFmtId="0" fontId="27" fillId="0" borderId="18" xfId="0" applyFont="1" applyBorder="1" applyAlignment="1">
      <alignment horizontal="center" vertical="center"/>
    </xf>
    <xf numFmtId="0" fontId="26" fillId="0" borderId="20" xfId="0" applyFont="1" applyBorder="1" applyAlignment="1">
      <alignment horizontal="center" vertical="center"/>
    </xf>
    <xf numFmtId="0" fontId="26" fillId="0" borderId="24" xfId="0" applyFont="1" applyBorder="1" applyAlignment="1">
      <alignment horizontal="center" vertical="center"/>
    </xf>
    <xf numFmtId="0" fontId="26" fillId="0" borderId="27" xfId="0" applyFont="1" applyBorder="1" applyAlignment="1">
      <alignment horizontal="center" vertical="center"/>
    </xf>
    <xf numFmtId="0" fontId="26" fillId="0" borderId="32" xfId="0" applyFont="1" applyBorder="1" applyAlignment="1">
      <alignment horizontal="center" vertical="center"/>
    </xf>
    <xf numFmtId="0" fontId="27" fillId="0" borderId="13" xfId="0" applyFont="1" applyBorder="1" applyAlignment="1">
      <alignment horizontal="center" vertical="center"/>
    </xf>
    <xf numFmtId="0" fontId="27" fillId="0" borderId="32" xfId="0" applyFont="1" applyBorder="1" applyAlignment="1">
      <alignment horizontal="center" vertical="center"/>
    </xf>
    <xf numFmtId="0" fontId="26" fillId="0" borderId="37" xfId="0" applyFont="1" applyBorder="1" applyAlignment="1">
      <alignment horizontal="center" vertical="center"/>
    </xf>
    <xf numFmtId="0" fontId="14" fillId="0" borderId="19" xfId="0" applyFont="1" applyBorder="1" applyAlignment="1">
      <alignment vertical="center"/>
    </xf>
    <xf numFmtId="0" fontId="4" fillId="6" borderId="6" xfId="0" applyFont="1" applyFill="1" applyBorder="1" applyAlignment="1">
      <alignment vertical="center"/>
    </xf>
    <xf numFmtId="0" fontId="0" fillId="0" borderId="6" xfId="0" applyBorder="1" applyAlignment="1">
      <alignment vertical="center"/>
    </xf>
    <xf numFmtId="0" fontId="27" fillId="0" borderId="20" xfId="0" applyFont="1" applyBorder="1" applyAlignment="1">
      <alignment horizontal="center" vertical="center"/>
    </xf>
    <xf numFmtId="0" fontId="25" fillId="0" borderId="0" xfId="0" applyFont="1" applyAlignment="1">
      <alignment horizontal="right" vertical="center"/>
    </xf>
    <xf numFmtId="0" fontId="21" fillId="0" borderId="0" xfId="0" applyFont="1" applyAlignment="1">
      <alignment horizontal="left" vertical="center"/>
    </xf>
    <xf numFmtId="0" fontId="21" fillId="0" borderId="0" xfId="0" applyFont="1" applyAlignment="1">
      <alignment horizontal="left" vertical="center" wrapText="1"/>
    </xf>
    <xf numFmtId="0" fontId="6" fillId="0" borderId="0" xfId="0" applyFont="1" applyAlignment="1">
      <alignment horizontal="center" vertical="center"/>
    </xf>
    <xf numFmtId="0" fontId="6" fillId="10" borderId="0" xfId="0" applyFont="1" applyFill="1" applyAlignment="1">
      <alignment horizontal="right" vertical="center"/>
    </xf>
    <xf numFmtId="0" fontId="6" fillId="10" borderId="0" xfId="0" applyFont="1" applyFill="1" applyAlignment="1">
      <alignment horizontal="center" vertical="center"/>
    </xf>
  </cellXfs>
  <cellStyles count="1">
    <cellStyle name="Normale" xfId="0" builtinId="0"/>
  </cellStyles>
  <dxfs count="13">
    <dxf>
      <fill>
        <patternFill>
          <bgColor rgb="FF00B050"/>
        </patternFill>
      </fill>
    </dxf>
    <dxf>
      <fill>
        <patternFill>
          <bgColor rgb="FF92D050"/>
        </patternFill>
      </fill>
    </dxf>
    <dxf>
      <fill>
        <patternFill>
          <bgColor rgb="FFFF0000"/>
        </patternFill>
      </fill>
    </dxf>
    <dxf>
      <fill>
        <patternFill>
          <bgColor rgb="FFFF0000"/>
        </patternFill>
      </fill>
    </dxf>
    <dxf>
      <fill>
        <patternFill>
          <bgColor rgb="FF00B050"/>
        </patternFill>
      </fill>
    </dxf>
    <dxf>
      <fill>
        <patternFill>
          <bgColor rgb="FF00B050"/>
        </patternFill>
      </fill>
    </dxf>
    <dxf>
      <fill>
        <patternFill>
          <bgColor rgb="FF92D050"/>
        </patternFill>
      </fill>
    </dxf>
    <dxf>
      <fill>
        <patternFill>
          <bgColor rgb="FFFF0000"/>
        </patternFill>
      </fill>
    </dxf>
    <dxf>
      <fill>
        <patternFill>
          <bgColor rgb="FFFF0000"/>
        </patternFill>
      </fill>
    </dxf>
    <dxf>
      <fill>
        <patternFill>
          <bgColor rgb="FF00B050"/>
        </patternFill>
      </fill>
    </dxf>
    <dxf>
      <fill>
        <patternFill>
          <bgColor rgb="FFA9BF00"/>
        </patternFill>
      </fill>
    </dxf>
    <dxf>
      <fill>
        <patternFill>
          <bgColor rgb="FFA9BF00"/>
        </patternFill>
      </fill>
    </dxf>
    <dxf>
      <fill>
        <patternFill>
          <bgColor rgb="FFA9B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eetMetadata" Target="metadata.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Radio" firstButton="1" lockText="1" noThreeD="1"/>
</file>

<file path=xl/ctrlProps/ctrlProp2.xml><?xml version="1.0" encoding="utf-8"?>
<formControlPr xmlns="http://schemas.microsoft.com/office/spreadsheetml/2009/9/main" objectType="Radio" lockText="1" noThreeD="1"/>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228600</xdr:rowOff>
    </xdr:from>
    <xdr:to>
      <xdr:col>9</xdr:col>
      <xdr:colOff>1851676</xdr:colOff>
      <xdr:row>2</xdr:row>
      <xdr:rowOff>814737</xdr:rowOff>
    </xdr:to>
    <xdr:grpSp>
      <xdr:nvGrpSpPr>
        <xdr:cNvPr id="2" name="Gruppo 1">
          <a:extLst>
            <a:ext uri="{FF2B5EF4-FFF2-40B4-BE49-F238E27FC236}">
              <a16:creationId xmlns:a16="http://schemas.microsoft.com/office/drawing/2014/main" id="{F67E76BB-297C-4970-BECE-1BA8FA34A411}"/>
            </a:ext>
          </a:extLst>
        </xdr:cNvPr>
        <xdr:cNvGrpSpPr/>
      </xdr:nvGrpSpPr>
      <xdr:grpSpPr>
        <a:xfrm>
          <a:off x="0" y="228600"/>
          <a:ext cx="23595890" cy="2082923"/>
          <a:chOff x="0" y="228600"/>
          <a:chExt cx="23625826" cy="2091087"/>
        </a:xfrm>
      </xdr:grpSpPr>
      <xdr:sp macro="" textlink="">
        <xdr:nvSpPr>
          <xdr:cNvPr id="3" name="Option Button 1" hidden="1">
            <a:extLst>
              <a:ext uri="{63B3BB69-23CF-44E3-9099-C40C66FF867C}">
                <a14:compatExt xmlns:a14="http://schemas.microsoft.com/office/drawing/2010/main" spid="_x0000_s4097"/>
              </a:ext>
              <a:ext uri="{FF2B5EF4-FFF2-40B4-BE49-F238E27FC236}">
                <a16:creationId xmlns:a16="http://schemas.microsoft.com/office/drawing/2014/main" id="{76A18928-B69E-F5CC-5CF4-B25E65F18226}"/>
              </a:ext>
            </a:extLst>
          </xdr:cNvPr>
          <xdr:cNvSpPr/>
        </xdr:nvSpPr>
        <xdr:spPr bwMode="auto">
          <a:xfrm>
            <a:off x="9258301" y="228600"/>
            <a:ext cx="713960" cy="48549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4" name="Option Button 2" hidden="1">
            <a:extLst>
              <a:ext uri="{63B3BB69-23CF-44E3-9099-C40C66FF867C}">
                <a14:compatExt xmlns:a14="http://schemas.microsoft.com/office/drawing/2010/main" spid="_x0000_s4098"/>
              </a:ext>
              <a:ext uri="{FF2B5EF4-FFF2-40B4-BE49-F238E27FC236}">
                <a16:creationId xmlns:a16="http://schemas.microsoft.com/office/drawing/2014/main" id="{5C844FF3-B00A-1DFD-9329-FC0AC7DFF6B0}"/>
              </a:ext>
            </a:extLst>
          </xdr:cNvPr>
          <xdr:cNvSpPr/>
        </xdr:nvSpPr>
        <xdr:spPr bwMode="auto">
          <a:xfrm>
            <a:off x="5838825" y="228601"/>
            <a:ext cx="732999" cy="5045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pic>
        <xdr:nvPicPr>
          <xdr:cNvPr id="5" name="Immagine 4">
            <a:extLst>
              <a:ext uri="{FF2B5EF4-FFF2-40B4-BE49-F238E27FC236}">
                <a16:creationId xmlns:a16="http://schemas.microsoft.com/office/drawing/2014/main" id="{8080E171-2142-C629-A8F8-42FA2E4B8A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1958727" y="514350"/>
            <a:ext cx="1667099" cy="1805337"/>
          </a:xfrm>
          <a:prstGeom prst="rect">
            <a:avLst/>
          </a:prstGeom>
        </xdr:spPr>
      </xdr:pic>
      <xdr:pic>
        <xdr:nvPicPr>
          <xdr:cNvPr id="6" name="Immagine 5">
            <a:extLst>
              <a:ext uri="{FF2B5EF4-FFF2-40B4-BE49-F238E27FC236}">
                <a16:creationId xmlns:a16="http://schemas.microsoft.com/office/drawing/2014/main" id="{FD878B10-C6B0-0DE3-6571-AC2F3741B56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571500"/>
            <a:ext cx="1618310" cy="1676400"/>
          </a:xfrm>
          <a:prstGeom prst="rect">
            <a:avLst/>
          </a:prstGeom>
        </xdr:spPr>
      </xdr:pic>
    </xdr:grpSp>
    <xdr:clientData/>
  </xdr:twoCellAnchor>
  <xdr:twoCellAnchor>
    <xdr:from>
      <xdr:col>0</xdr:col>
      <xdr:colOff>0</xdr:colOff>
      <xdr:row>0</xdr:row>
      <xdr:rowOff>228600</xdr:rowOff>
    </xdr:from>
    <xdr:to>
      <xdr:col>9</xdr:col>
      <xdr:colOff>1847850</xdr:colOff>
      <xdr:row>2</xdr:row>
      <xdr:rowOff>819150</xdr:rowOff>
    </xdr:to>
    <xdr:grpSp>
      <xdr:nvGrpSpPr>
        <xdr:cNvPr id="7" name="Gruppo 1">
          <a:extLst>
            <a:ext uri="{FF2B5EF4-FFF2-40B4-BE49-F238E27FC236}">
              <a16:creationId xmlns:a16="http://schemas.microsoft.com/office/drawing/2014/main" id="{D330A655-36A4-486A-A18B-9D18BFC72D0F}"/>
            </a:ext>
          </a:extLst>
        </xdr:cNvPr>
        <xdr:cNvGrpSpPr>
          <a:grpSpLocks/>
        </xdr:cNvGrpSpPr>
      </xdr:nvGrpSpPr>
      <xdr:grpSpPr bwMode="auto">
        <a:xfrm>
          <a:off x="0" y="228600"/>
          <a:ext cx="23592064" cy="2087336"/>
          <a:chOff x="0" y="2286"/>
          <a:chExt cx="236258" cy="20910"/>
        </a:xfrm>
      </xdr:grpSpPr>
      <mc:AlternateContent xmlns:mc="http://schemas.openxmlformats.org/markup-compatibility/2006">
        <mc:Choice xmlns:a14="http://schemas.microsoft.com/office/drawing/2010/main" Requires="a14">
          <xdr:sp macro="" textlink="">
            <xdr:nvSpPr>
              <xdr:cNvPr id="2049" name="Option Button 1" hidden="1">
                <a:extLst>
                  <a:ext uri="{63B3BB69-23CF-44E3-9099-C40C66FF867C}">
                    <a14:compatExt spid="_x0000_s2049"/>
                  </a:ext>
                  <a:ext uri="{FF2B5EF4-FFF2-40B4-BE49-F238E27FC236}">
                    <a16:creationId xmlns:a16="http://schemas.microsoft.com/office/drawing/2014/main" id="{00000000-0008-0000-0500-000005000000}"/>
                  </a:ext>
                </a:extLst>
              </xdr:cNvPr>
              <xdr:cNvSpPr/>
            </xdr:nvSpPr>
            <xdr:spPr bwMode="auto">
              <a:xfrm>
                <a:off x="92583" y="2286"/>
                <a:ext cx="7139" cy="485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2050" name="Option Button 2" hidden="1">
                <a:extLst>
                  <a:ext uri="{63B3BB69-23CF-44E3-9099-C40C66FF867C}">
                    <a14:compatExt spid="_x0000_s2050"/>
                  </a:ext>
                  <a:ext uri="{FF2B5EF4-FFF2-40B4-BE49-F238E27FC236}">
                    <a16:creationId xmlns:a16="http://schemas.microsoft.com/office/drawing/2014/main" id="{00000000-0008-0000-0500-000006000000}"/>
                  </a:ext>
                </a:extLst>
              </xdr:cNvPr>
              <xdr:cNvSpPr/>
            </xdr:nvSpPr>
            <xdr:spPr bwMode="auto">
              <a:xfrm>
                <a:off x="58388" y="2286"/>
                <a:ext cx="7330" cy="504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mc:Choice>
        <mc:Fallback/>
      </mc:AlternateContent>
      <xdr:pic>
        <xdr:nvPicPr>
          <xdr:cNvPr id="8" name="Immagine 2">
            <a:extLst>
              <a:ext uri="{FF2B5EF4-FFF2-40B4-BE49-F238E27FC236}">
                <a16:creationId xmlns:a16="http://schemas.microsoft.com/office/drawing/2014/main" id="{A4FEBAA2-FE9E-1CC5-C5BC-DEFC633B0BC4}"/>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19577" y="5120"/>
            <a:ext cx="16703" cy="18105"/>
          </a:xfrm>
          <a:prstGeom prst="rect">
            <a:avLst/>
          </a:prstGeom>
          <a:noFill/>
          <a:extLst>
            <a:ext uri="{909E8E84-426E-40DD-AFC4-6F175D3DCCD1}">
              <a14:hiddenFill xmlns:a14="http://schemas.microsoft.com/office/drawing/2010/main">
                <a:solidFill>
                  <a:srgbClr val="FFFFFF"/>
                </a:solidFill>
              </a14:hiddenFill>
            </a:ext>
          </a:extLst>
        </xdr:spPr>
      </xdr:pic>
      <xdr:pic>
        <xdr:nvPicPr>
          <xdr:cNvPr id="9" name="Immagine 3">
            <a:extLst>
              <a:ext uri="{FF2B5EF4-FFF2-40B4-BE49-F238E27FC236}">
                <a16:creationId xmlns:a16="http://schemas.microsoft.com/office/drawing/2014/main" id="{8FEB81CF-6B1D-6D68-A957-61EB5D3A6F79}"/>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0" y="5730"/>
            <a:ext cx="16154" cy="16764"/>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mments" Target="../comments1.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D5C04C-E0A8-4565-94A3-552526C6192C}">
  <dimension ref="A1:X77"/>
  <sheetViews>
    <sheetView tabSelected="1" zoomScale="70" zoomScaleNormal="70" workbookViewId="0">
      <pane xSplit="5" ySplit="4" topLeftCell="F14" activePane="bottomRight" state="frozen"/>
      <selection pane="topRight" activeCell="F1" sqref="F1"/>
      <selection pane="bottomLeft" activeCell="A5" sqref="A5"/>
      <selection pane="bottomRight" activeCell="H43" sqref="H43"/>
    </sheetView>
  </sheetViews>
  <sheetFormatPr defaultColWidth="11.42578125" defaultRowHeight="23.25" x14ac:dyDescent="0.25"/>
  <cols>
    <col min="1" max="1" width="11.85546875" style="6" customWidth="1"/>
    <col min="2" max="2" width="15.7109375" style="6" hidden="1" customWidth="1"/>
    <col min="3" max="3" width="6.28515625" style="93" customWidth="1"/>
    <col min="4" max="4" width="3.5703125" style="93" customWidth="1"/>
    <col min="5" max="5" width="63.140625" style="93" customWidth="1"/>
    <col min="6" max="6" width="96.5703125" style="93" customWidth="1"/>
    <col min="7" max="7" width="17.42578125" style="107" customWidth="1"/>
    <col min="8" max="8" width="66.5703125" style="93" customWidth="1"/>
    <col min="9" max="9" width="60.85546875" style="94" customWidth="1"/>
    <col min="10" max="10" width="35.42578125" style="6" customWidth="1"/>
    <col min="11" max="11" width="27" style="6" hidden="1" customWidth="1"/>
    <col min="12" max="12" width="11.42578125" style="107" hidden="1" customWidth="1"/>
    <col min="13" max="13" width="14.5703125" style="107" hidden="1" customWidth="1"/>
    <col min="14" max="14" width="11.42578125" style="107" hidden="1" customWidth="1"/>
    <col min="15" max="15" width="22.42578125" style="107" hidden="1" customWidth="1"/>
    <col min="16" max="19" width="11.42578125" style="6" hidden="1" customWidth="1"/>
    <col min="20" max="20" width="101" style="14" hidden="1" customWidth="1"/>
    <col min="21" max="21" width="108" style="14" hidden="1" customWidth="1"/>
    <col min="22" max="22" width="8.28515625" style="6" hidden="1" customWidth="1"/>
    <col min="23" max="24" width="11.42578125" style="6" hidden="1" customWidth="1"/>
    <col min="25" max="25" width="0" style="6" hidden="1" customWidth="1"/>
    <col min="26" max="16384" width="11.42578125" style="6"/>
  </cols>
  <sheetData>
    <row r="1" spans="1:21" ht="69" customHeight="1" thickBot="1" x14ac:dyDescent="0.3">
      <c r="A1" s="1" t="s">
        <v>280</v>
      </c>
      <c r="B1" s="2"/>
      <c r="C1" s="3"/>
      <c r="D1" s="3"/>
      <c r="E1" s="3"/>
      <c r="F1" s="3"/>
      <c r="G1" s="118" t="s">
        <v>0</v>
      </c>
      <c r="H1" s="118"/>
      <c r="I1" s="118"/>
      <c r="J1" s="179" t="s">
        <v>281</v>
      </c>
      <c r="K1" s="2"/>
      <c r="L1" s="4"/>
      <c r="M1" s="5"/>
      <c r="N1" s="5"/>
      <c r="O1" s="5"/>
      <c r="P1" s="180" t="s">
        <v>282</v>
      </c>
      <c r="Q1" s="180"/>
      <c r="R1" s="180" t="s">
        <v>283</v>
      </c>
      <c r="S1" s="180"/>
      <c r="T1" s="6"/>
      <c r="U1" s="6"/>
    </row>
    <row r="2" spans="1:21" ht="49.5" customHeight="1" thickBot="1" x14ac:dyDescent="0.3">
      <c r="A2" s="119" t="s">
        <v>1</v>
      </c>
      <c r="B2" s="119"/>
      <c r="C2" s="119"/>
      <c r="D2" s="119"/>
      <c r="E2" s="119"/>
      <c r="F2" s="7"/>
      <c r="G2" s="120" t="s">
        <v>2</v>
      </c>
      <c r="H2" s="120"/>
      <c r="I2" s="120"/>
      <c r="J2" s="2"/>
      <c r="K2" s="2"/>
      <c r="L2" s="2"/>
      <c r="M2" s="2"/>
      <c r="N2" s="2"/>
      <c r="O2" s="2"/>
      <c r="P2" s="180"/>
      <c r="Q2" s="180"/>
      <c r="R2" s="180"/>
      <c r="S2" s="180"/>
      <c r="T2" s="6"/>
      <c r="U2" s="6"/>
    </row>
    <row r="3" spans="1:21" ht="74.25" customHeight="1" thickBot="1" x14ac:dyDescent="0.3">
      <c r="A3" s="119" t="s">
        <v>3</v>
      </c>
      <c r="B3" s="119"/>
      <c r="C3" s="119"/>
      <c r="D3" s="119"/>
      <c r="E3" s="119"/>
      <c r="F3" s="8" t="s">
        <v>4</v>
      </c>
      <c r="G3" s="121"/>
      <c r="H3" s="121"/>
      <c r="I3" s="121"/>
      <c r="J3" s="2"/>
      <c r="K3" s="2"/>
      <c r="L3" s="2"/>
      <c r="M3" s="2"/>
      <c r="N3" s="2"/>
      <c r="O3" s="2"/>
      <c r="P3" s="181" t="s">
        <v>284</v>
      </c>
      <c r="Q3" s="181" t="s">
        <v>285</v>
      </c>
      <c r="R3" s="181" t="s">
        <v>284</v>
      </c>
      <c r="S3" s="181" t="s">
        <v>285</v>
      </c>
      <c r="T3" s="6"/>
      <c r="U3" s="6"/>
    </row>
    <row r="4" spans="1:21" ht="63.75" thickBot="1" x14ac:dyDescent="0.3">
      <c r="A4" s="122"/>
      <c r="B4" s="122"/>
      <c r="C4" s="123" t="s">
        <v>5</v>
      </c>
      <c r="D4" s="124"/>
      <c r="E4" s="125"/>
      <c r="F4" s="9" t="s">
        <v>6</v>
      </c>
      <c r="G4" s="10" t="s">
        <v>7</v>
      </c>
      <c r="H4" s="9" t="s">
        <v>8</v>
      </c>
      <c r="I4" s="11" t="s">
        <v>9</v>
      </c>
      <c r="J4" s="12" t="s">
        <v>10</v>
      </c>
      <c r="K4" s="12" t="s">
        <v>286</v>
      </c>
      <c r="L4" s="13" t="s">
        <v>11</v>
      </c>
      <c r="M4" s="13" t="s">
        <v>12</v>
      </c>
      <c r="N4" s="13" t="s">
        <v>13</v>
      </c>
      <c r="O4" s="13" t="s">
        <v>14</v>
      </c>
      <c r="P4" s="182">
        <f>O71</f>
        <v>0</v>
      </c>
      <c r="Q4" s="183">
        <f>O75</f>
        <v>0</v>
      </c>
      <c r="R4" s="182">
        <f>O71</f>
        <v>0</v>
      </c>
      <c r="S4" s="183">
        <f>O75</f>
        <v>0</v>
      </c>
    </row>
    <row r="5" spans="1:21" ht="41.25" customHeight="1" x14ac:dyDescent="0.25">
      <c r="A5" s="126" t="s">
        <v>15</v>
      </c>
      <c r="B5" s="15"/>
      <c r="C5" s="16" t="s">
        <v>16</v>
      </c>
      <c r="D5" s="17"/>
      <c r="E5" s="18" t="s">
        <v>17</v>
      </c>
      <c r="F5" s="18" t="s">
        <v>18</v>
      </c>
      <c r="G5" s="19"/>
      <c r="H5" s="18" t="s">
        <v>19</v>
      </c>
      <c r="I5" s="114"/>
      <c r="J5" s="20"/>
      <c r="K5" s="20"/>
      <c r="L5" s="129">
        <v>2</v>
      </c>
      <c r="M5" s="21">
        <v>2</v>
      </c>
      <c r="N5" s="22">
        <f>M5*L$5</f>
        <v>4</v>
      </c>
      <c r="O5" s="184">
        <f>N5*G5</f>
        <v>0</v>
      </c>
      <c r="P5" s="185">
        <f>IF(G5,"",N5)</f>
        <v>4</v>
      </c>
      <c r="Q5" s="186"/>
      <c r="T5" s="23" t="s">
        <v>20</v>
      </c>
      <c r="U5" s="24" t="s">
        <v>21</v>
      </c>
    </row>
    <row r="6" spans="1:21" ht="42" x14ac:dyDescent="0.25">
      <c r="A6" s="127"/>
      <c r="B6" s="25"/>
      <c r="C6" s="26" t="s">
        <v>22</v>
      </c>
      <c r="D6" s="27"/>
      <c r="E6" s="28" t="s">
        <v>23</v>
      </c>
      <c r="F6" s="28" t="s">
        <v>24</v>
      </c>
      <c r="G6" s="29"/>
      <c r="H6" s="28" t="s">
        <v>19</v>
      </c>
      <c r="I6" s="114"/>
      <c r="J6" s="112"/>
      <c r="K6" s="112"/>
      <c r="L6" s="130"/>
      <c r="M6" s="30">
        <v>2</v>
      </c>
      <c r="N6" s="31">
        <f>M6*L$5</f>
        <v>4</v>
      </c>
      <c r="O6" s="187">
        <f>N6*G6</f>
        <v>0</v>
      </c>
      <c r="P6" s="185">
        <f>IF(G6,"",N6)</f>
        <v>4</v>
      </c>
      <c r="Q6" s="186"/>
      <c r="T6" s="132" t="s">
        <v>25</v>
      </c>
      <c r="U6" s="24" t="s">
        <v>21</v>
      </c>
    </row>
    <row r="7" spans="1:21" ht="63" x14ac:dyDescent="0.35">
      <c r="A7" s="127"/>
      <c r="B7" s="25"/>
      <c r="C7" s="26" t="s">
        <v>25</v>
      </c>
      <c r="D7" s="32"/>
      <c r="E7" s="28" t="s">
        <v>26</v>
      </c>
      <c r="F7" s="28" t="s">
        <v>27</v>
      </c>
      <c r="G7" s="29"/>
      <c r="H7" s="28" t="s">
        <v>28</v>
      </c>
      <c r="I7" s="116"/>
      <c r="J7" s="112"/>
      <c r="K7" s="112"/>
      <c r="L7" s="130"/>
      <c r="M7" s="33" t="s">
        <v>29</v>
      </c>
      <c r="N7" s="34"/>
      <c r="O7" s="188" t="str">
        <f>IF(G7=1,"OK","OBLIGATORISCH!")</f>
        <v>OBLIGATORISCH!</v>
      </c>
      <c r="P7" s="186"/>
      <c r="Q7" s="185">
        <f>IF(G7,"",1)</f>
        <v>1</v>
      </c>
      <c r="T7" s="132"/>
      <c r="U7" s="35" t="s">
        <v>30</v>
      </c>
    </row>
    <row r="8" spans="1:21" ht="45.75" customHeight="1" x14ac:dyDescent="0.25">
      <c r="A8" s="127"/>
      <c r="B8" s="25"/>
      <c r="C8" s="26" t="s">
        <v>31</v>
      </c>
      <c r="D8" s="32"/>
      <c r="E8" s="28" t="s">
        <v>32</v>
      </c>
      <c r="F8" s="28" t="s">
        <v>33</v>
      </c>
      <c r="G8" s="29"/>
      <c r="H8" s="28" t="s">
        <v>19</v>
      </c>
      <c r="I8" s="116"/>
      <c r="J8" s="112"/>
      <c r="K8" s="112"/>
      <c r="L8" s="130"/>
      <c r="M8" s="33" t="s">
        <v>29</v>
      </c>
      <c r="N8" s="34"/>
      <c r="O8" s="188" t="str">
        <f>IF(G8=1,"OK","OBLIGATORISCH!")</f>
        <v>OBLIGATORISCH!</v>
      </c>
      <c r="P8" s="186"/>
      <c r="Q8" s="185">
        <f>IF(G8,"",1)</f>
        <v>1</v>
      </c>
      <c r="T8" s="132" t="s">
        <v>34</v>
      </c>
      <c r="U8" s="24" t="s">
        <v>21</v>
      </c>
    </row>
    <row r="9" spans="1:21" ht="36" x14ac:dyDescent="0.25">
      <c r="A9" s="127"/>
      <c r="B9" s="133"/>
      <c r="C9" s="134" t="s">
        <v>34</v>
      </c>
      <c r="D9" s="36"/>
      <c r="E9" s="137" t="s">
        <v>35</v>
      </c>
      <c r="F9" s="37" t="s">
        <v>36</v>
      </c>
      <c r="G9" s="38"/>
      <c r="H9" s="137" t="s">
        <v>37</v>
      </c>
      <c r="I9" s="140"/>
      <c r="J9" s="143"/>
      <c r="K9" s="143"/>
      <c r="L9" s="130"/>
      <c r="M9" s="39">
        <v>3</v>
      </c>
      <c r="N9" s="146">
        <f>M9*L$5</f>
        <v>6</v>
      </c>
      <c r="O9" s="189" cm="1">
        <f t="array" ref="O9">IFERROR(L5*_xlfn.IFS(G9=1,M9,G10=1,M10,G11=1,M11),0)</f>
        <v>0</v>
      </c>
      <c r="P9" s="185">
        <f>IF(G9,"",N9)</f>
        <v>6</v>
      </c>
      <c r="Q9" s="186"/>
      <c r="T9" s="132"/>
      <c r="U9" s="24" t="s">
        <v>38</v>
      </c>
    </row>
    <row r="10" spans="1:21" ht="36" x14ac:dyDescent="0.25">
      <c r="A10" s="127"/>
      <c r="B10" s="133"/>
      <c r="C10" s="135"/>
      <c r="D10" s="27"/>
      <c r="E10" s="138"/>
      <c r="F10" s="40" t="s">
        <v>39</v>
      </c>
      <c r="G10" s="41"/>
      <c r="H10" s="138"/>
      <c r="I10" s="141"/>
      <c r="J10" s="143"/>
      <c r="K10" s="143"/>
      <c r="L10" s="130"/>
      <c r="M10" s="42">
        <v>2</v>
      </c>
      <c r="N10" s="147"/>
      <c r="O10" s="190"/>
      <c r="P10" s="186"/>
      <c r="Q10" s="186"/>
      <c r="T10" s="132" t="s">
        <v>40</v>
      </c>
      <c r="U10" s="24" t="s">
        <v>21</v>
      </c>
    </row>
    <row r="11" spans="1:21" ht="36" x14ac:dyDescent="0.25">
      <c r="A11" s="127"/>
      <c r="B11" s="133"/>
      <c r="C11" s="136"/>
      <c r="D11" s="43"/>
      <c r="E11" s="139"/>
      <c r="F11" s="44" t="s">
        <v>41</v>
      </c>
      <c r="G11" s="45"/>
      <c r="H11" s="139"/>
      <c r="I11" s="142"/>
      <c r="J11" s="143"/>
      <c r="K11" s="143"/>
      <c r="L11" s="130"/>
      <c r="M11" s="46">
        <v>1</v>
      </c>
      <c r="N11" s="148"/>
      <c r="O11" s="191"/>
      <c r="P11" s="186"/>
      <c r="Q11" s="186"/>
      <c r="T11" s="132"/>
      <c r="U11" s="24" t="s">
        <v>42</v>
      </c>
    </row>
    <row r="12" spans="1:21" ht="46.5" x14ac:dyDescent="0.25">
      <c r="A12" s="127"/>
      <c r="B12" s="149"/>
      <c r="C12" s="134" t="s">
        <v>40</v>
      </c>
      <c r="D12" s="150"/>
      <c r="E12" s="137" t="s">
        <v>43</v>
      </c>
      <c r="F12" s="37" t="s">
        <v>44</v>
      </c>
      <c r="G12" s="95"/>
      <c r="H12" s="137" t="s">
        <v>45</v>
      </c>
      <c r="I12" s="140"/>
      <c r="J12" s="143"/>
      <c r="K12" s="143"/>
      <c r="L12" s="130"/>
      <c r="M12" s="47">
        <v>2</v>
      </c>
      <c r="N12" s="146">
        <f>M12*L$5</f>
        <v>4</v>
      </c>
      <c r="O12" s="189" cm="1">
        <f t="array" ref="O12">IFERROR(L5*_xlfn.IFS(G12=1,M12,G13=1,M13),0)</f>
        <v>0</v>
      </c>
      <c r="P12" s="185">
        <f>IF(G12,"",N12)</f>
        <v>4</v>
      </c>
      <c r="Q12" s="186"/>
      <c r="T12" s="23" t="s">
        <v>46</v>
      </c>
      <c r="U12" s="24" t="s">
        <v>47</v>
      </c>
    </row>
    <row r="13" spans="1:21" ht="36" x14ac:dyDescent="0.25">
      <c r="A13" s="127"/>
      <c r="B13" s="149"/>
      <c r="C13" s="136"/>
      <c r="D13" s="151"/>
      <c r="E13" s="139"/>
      <c r="F13" s="44" t="s">
        <v>48</v>
      </c>
      <c r="G13" s="96"/>
      <c r="H13" s="139"/>
      <c r="I13" s="142"/>
      <c r="J13" s="143"/>
      <c r="K13" s="143"/>
      <c r="L13" s="130"/>
      <c r="M13" s="48">
        <v>2</v>
      </c>
      <c r="N13" s="148"/>
      <c r="O13" s="191"/>
      <c r="P13" s="186"/>
      <c r="Q13" s="186"/>
      <c r="T13" s="23" t="s">
        <v>49</v>
      </c>
      <c r="U13" s="24" t="s">
        <v>50</v>
      </c>
    </row>
    <row r="14" spans="1:21" ht="63" x14ac:dyDescent="0.25">
      <c r="A14" s="127"/>
      <c r="B14" s="25"/>
      <c r="C14" s="26" t="s">
        <v>46</v>
      </c>
      <c r="D14" s="36"/>
      <c r="E14" s="28" t="s">
        <v>51</v>
      </c>
      <c r="F14" s="28" t="s">
        <v>52</v>
      </c>
      <c r="G14" s="29"/>
      <c r="H14" s="28" t="s">
        <v>53</v>
      </c>
      <c r="I14" s="116"/>
      <c r="J14" s="112"/>
      <c r="K14" s="112"/>
      <c r="L14" s="130"/>
      <c r="M14" s="30">
        <v>3</v>
      </c>
      <c r="N14" s="31">
        <f>M14*L$5</f>
        <v>6</v>
      </c>
      <c r="O14" s="187">
        <f>N14*G14</f>
        <v>0</v>
      </c>
      <c r="P14" s="185">
        <f>IF(G14,"",N14)</f>
        <v>6</v>
      </c>
      <c r="Q14" s="186"/>
      <c r="T14" s="132" t="s">
        <v>54</v>
      </c>
      <c r="U14" s="24" t="s">
        <v>55</v>
      </c>
    </row>
    <row r="15" spans="1:21" ht="42" x14ac:dyDescent="0.25">
      <c r="A15" s="127"/>
      <c r="B15" s="49" t="s">
        <v>56</v>
      </c>
      <c r="C15" s="26" t="s">
        <v>49</v>
      </c>
      <c r="D15" s="32"/>
      <c r="E15" s="28" t="s">
        <v>57</v>
      </c>
      <c r="F15" s="28" t="s">
        <v>58</v>
      </c>
      <c r="G15" s="29"/>
      <c r="H15" s="28" t="s">
        <v>59</v>
      </c>
      <c r="I15" s="116"/>
      <c r="J15" s="112"/>
      <c r="K15" s="112"/>
      <c r="L15" s="130"/>
      <c r="M15" s="50" t="s">
        <v>29</v>
      </c>
      <c r="N15" s="31"/>
      <c r="O15" s="188" t="str">
        <f>IF(G15=1,"OK","OBLIGATORISCH!")</f>
        <v>OBLIGATORISCH!</v>
      </c>
      <c r="P15" s="186"/>
      <c r="Q15" s="185">
        <f>IF(G15,"",1)</f>
        <v>1</v>
      </c>
      <c r="T15" s="132"/>
      <c r="U15" s="24" t="s">
        <v>60</v>
      </c>
    </row>
    <row r="16" spans="1:21" ht="105" x14ac:dyDescent="0.25">
      <c r="A16" s="127"/>
      <c r="B16" s="49" t="s">
        <v>61</v>
      </c>
      <c r="C16" s="26" t="s">
        <v>54</v>
      </c>
      <c r="D16" s="32"/>
      <c r="E16" s="28" t="s">
        <v>62</v>
      </c>
      <c r="F16" s="28" t="s">
        <v>63</v>
      </c>
      <c r="G16" s="97"/>
      <c r="H16" s="28" t="s">
        <v>64</v>
      </c>
      <c r="I16" s="116"/>
      <c r="J16" s="112"/>
      <c r="K16" s="112"/>
      <c r="L16" s="130"/>
      <c r="M16" s="50" t="s">
        <v>29</v>
      </c>
      <c r="N16" s="31"/>
      <c r="O16" s="188" t="str">
        <f>IF(G16=1,"OK","OBLIGATORISCH!")</f>
        <v>OBLIGATORISCH!</v>
      </c>
      <c r="P16" s="186"/>
      <c r="Q16" s="185">
        <f>IF(G16,"",1)</f>
        <v>1</v>
      </c>
      <c r="T16" s="132" t="s">
        <v>65</v>
      </c>
      <c r="U16" s="24" t="s">
        <v>55</v>
      </c>
    </row>
    <row r="17" spans="1:21" ht="84" x14ac:dyDescent="0.25">
      <c r="A17" s="127"/>
      <c r="B17" s="49" t="s">
        <v>66</v>
      </c>
      <c r="C17" s="26" t="s">
        <v>65</v>
      </c>
      <c r="D17" s="32"/>
      <c r="E17" s="28" t="s">
        <v>67</v>
      </c>
      <c r="F17" s="28" t="s">
        <v>68</v>
      </c>
      <c r="G17" s="98"/>
      <c r="H17" s="28" t="s">
        <v>69</v>
      </c>
      <c r="I17" s="116"/>
      <c r="J17" s="112"/>
      <c r="K17" s="112"/>
      <c r="L17" s="130"/>
      <c r="M17" s="50" t="s">
        <v>29</v>
      </c>
      <c r="N17" s="31"/>
      <c r="O17" s="188" t="str">
        <f>IF(G17=1,"OK","OBLIGATORISCH!")</f>
        <v>OBLIGATORISCH!</v>
      </c>
      <c r="P17" s="186"/>
      <c r="Q17" s="185">
        <f>IF(G17,"",1)</f>
        <v>1</v>
      </c>
      <c r="T17" s="132"/>
      <c r="U17" s="24" t="s">
        <v>70</v>
      </c>
    </row>
    <row r="18" spans="1:21" ht="42" x14ac:dyDescent="0.35">
      <c r="A18" s="127"/>
      <c r="B18" s="49" t="s">
        <v>56</v>
      </c>
      <c r="C18" s="26" t="s">
        <v>71</v>
      </c>
      <c r="D18" s="32"/>
      <c r="E18" s="28" t="s">
        <v>72</v>
      </c>
      <c r="F18" s="28" t="s">
        <v>73</v>
      </c>
      <c r="G18" s="98"/>
      <c r="H18" s="28" t="s">
        <v>74</v>
      </c>
      <c r="I18" s="116"/>
      <c r="J18" s="112"/>
      <c r="K18" s="112"/>
      <c r="L18" s="130"/>
      <c r="M18" s="50" t="s">
        <v>29</v>
      </c>
      <c r="N18" s="31"/>
      <c r="O18" s="188" t="str">
        <f>IF(G18=1,"OK","OBLIGATORISCH!")</f>
        <v>OBLIGATORISCH!</v>
      </c>
      <c r="P18" s="186"/>
      <c r="Q18" s="185">
        <f>IF(G18,"",1)</f>
        <v>1</v>
      </c>
      <c r="T18" s="132" t="s">
        <v>71</v>
      </c>
      <c r="U18" s="35" t="s">
        <v>21</v>
      </c>
    </row>
    <row r="19" spans="1:21" ht="42" x14ac:dyDescent="0.35">
      <c r="A19" s="127"/>
      <c r="B19" s="25"/>
      <c r="C19" s="26" t="s">
        <v>75</v>
      </c>
      <c r="D19" s="27"/>
      <c r="E19" s="28" t="s">
        <v>76</v>
      </c>
      <c r="F19" s="28" t="s">
        <v>77</v>
      </c>
      <c r="G19" s="98"/>
      <c r="H19" s="28" t="s">
        <v>78</v>
      </c>
      <c r="I19" s="116"/>
      <c r="J19" s="112"/>
      <c r="K19" s="112"/>
      <c r="L19" s="130"/>
      <c r="M19" s="31">
        <v>2</v>
      </c>
      <c r="N19" s="31">
        <f>M19*L$5</f>
        <v>4</v>
      </c>
      <c r="O19" s="187">
        <f>N19*G19</f>
        <v>0</v>
      </c>
      <c r="P19" s="185">
        <f>IF(G19,"",N19)</f>
        <v>4</v>
      </c>
      <c r="Q19" s="186"/>
      <c r="T19" s="132"/>
      <c r="U19" s="35" t="s">
        <v>79</v>
      </c>
    </row>
    <row r="20" spans="1:21" ht="42" x14ac:dyDescent="0.25">
      <c r="A20" s="127"/>
      <c r="B20" s="49" t="s">
        <v>80</v>
      </c>
      <c r="C20" s="26" t="s">
        <v>81</v>
      </c>
      <c r="D20" s="32"/>
      <c r="E20" s="51" t="s">
        <v>82</v>
      </c>
      <c r="F20" s="28" t="s">
        <v>83</v>
      </c>
      <c r="G20" s="98"/>
      <c r="H20" s="28" t="s">
        <v>19</v>
      </c>
      <c r="I20" s="116"/>
      <c r="J20" s="112"/>
      <c r="K20" s="112"/>
      <c r="L20" s="130"/>
      <c r="M20" s="50" t="s">
        <v>29</v>
      </c>
      <c r="N20" s="31"/>
      <c r="O20" s="188" t="str">
        <f>IF(G20=1,"OK","OBLIGATORISCH!")</f>
        <v>OBLIGATORISCH!</v>
      </c>
      <c r="P20" s="186"/>
      <c r="Q20" s="185">
        <f>IF(G20,"",1)</f>
        <v>1</v>
      </c>
      <c r="T20" s="23" t="s">
        <v>75</v>
      </c>
      <c r="U20" s="24" t="s">
        <v>84</v>
      </c>
    </row>
    <row r="21" spans="1:21" ht="42" x14ac:dyDescent="0.25">
      <c r="A21" s="127"/>
      <c r="B21" s="49" t="s">
        <v>85</v>
      </c>
      <c r="C21" s="26" t="s">
        <v>86</v>
      </c>
      <c r="D21" s="32"/>
      <c r="E21" s="28" t="s">
        <v>87</v>
      </c>
      <c r="F21" s="28" t="s">
        <v>88</v>
      </c>
      <c r="G21" s="98"/>
      <c r="H21" s="28" t="s">
        <v>89</v>
      </c>
      <c r="I21" s="116"/>
      <c r="J21" s="112"/>
      <c r="K21" s="112"/>
      <c r="L21" s="130"/>
      <c r="M21" s="50" t="s">
        <v>29</v>
      </c>
      <c r="N21" s="31"/>
      <c r="O21" s="188" t="str">
        <f>IF(G21=1,"OK","OBLIGATORISCH!")</f>
        <v>OBLIGATORISCH!</v>
      </c>
      <c r="P21" s="186"/>
      <c r="Q21" s="185">
        <f>IF(G21,"",1)</f>
        <v>1</v>
      </c>
      <c r="T21" s="144" t="s">
        <v>86</v>
      </c>
      <c r="U21" s="24" t="s">
        <v>90</v>
      </c>
    </row>
    <row r="22" spans="1:21" ht="84.75" customHeight="1" thickBot="1" x14ac:dyDescent="0.3">
      <c r="A22" s="128"/>
      <c r="B22" s="52" t="s">
        <v>91</v>
      </c>
      <c r="C22" s="53" t="s">
        <v>92</v>
      </c>
      <c r="D22" s="54"/>
      <c r="E22" s="55" t="s">
        <v>93</v>
      </c>
      <c r="F22" s="55" t="s">
        <v>94</v>
      </c>
      <c r="G22" s="99"/>
      <c r="H22" s="55" t="s">
        <v>95</v>
      </c>
      <c r="I22" s="110"/>
      <c r="J22" s="117"/>
      <c r="K22" s="117"/>
      <c r="L22" s="131"/>
      <c r="M22" s="56">
        <v>3</v>
      </c>
      <c r="N22" s="57">
        <f>M22*L$5</f>
        <v>6</v>
      </c>
      <c r="O22" s="192">
        <f>N22*G22</f>
        <v>0</v>
      </c>
      <c r="P22" s="185">
        <f>IF(G22,"",N22)</f>
        <v>6</v>
      </c>
      <c r="Q22" s="186"/>
      <c r="T22" s="145"/>
      <c r="U22" s="24" t="s">
        <v>96</v>
      </c>
    </row>
    <row r="23" spans="1:21" ht="63" x14ac:dyDescent="0.35">
      <c r="A23" s="126" t="s">
        <v>97</v>
      </c>
      <c r="B23" s="58" t="s">
        <v>98</v>
      </c>
      <c r="C23" s="16" t="s">
        <v>99</v>
      </c>
      <c r="D23" s="59"/>
      <c r="E23" s="18" t="s">
        <v>100</v>
      </c>
      <c r="F23" s="18" t="s">
        <v>101</v>
      </c>
      <c r="G23" s="100"/>
      <c r="H23" s="18" t="s">
        <v>102</v>
      </c>
      <c r="I23" s="60"/>
      <c r="J23" s="61"/>
      <c r="K23" s="61"/>
      <c r="L23" s="152">
        <v>3</v>
      </c>
      <c r="M23" s="62" t="s">
        <v>29</v>
      </c>
      <c r="N23" s="22"/>
      <c r="O23" s="193" t="str">
        <f>IF(G23=1,"OK","OBLIGATORISCH!")</f>
        <v>OBLIGATORISCH!</v>
      </c>
      <c r="P23" s="186"/>
      <c r="Q23" s="185">
        <f>IF(G23,"",1)</f>
        <v>1</v>
      </c>
      <c r="T23" s="132" t="s">
        <v>92</v>
      </c>
      <c r="U23" s="35" t="s">
        <v>21</v>
      </c>
    </row>
    <row r="24" spans="1:21" ht="63" x14ac:dyDescent="0.35">
      <c r="A24" s="127"/>
      <c r="B24" s="49" t="s">
        <v>98</v>
      </c>
      <c r="C24" s="26" t="s">
        <v>103</v>
      </c>
      <c r="D24" s="32"/>
      <c r="E24" s="28" t="s">
        <v>104</v>
      </c>
      <c r="F24" s="28" t="s">
        <v>105</v>
      </c>
      <c r="G24" s="98"/>
      <c r="H24" s="63" t="s">
        <v>106</v>
      </c>
      <c r="I24" s="116"/>
      <c r="J24" s="112"/>
      <c r="K24" s="112"/>
      <c r="L24" s="153"/>
      <c r="M24" s="50" t="s">
        <v>29</v>
      </c>
      <c r="N24" s="31"/>
      <c r="O24" s="188" t="str">
        <f>IF(G24=1,"OK","OBLIGATORISCH!")</f>
        <v>OBLIGATORISCH!</v>
      </c>
      <c r="P24" s="186"/>
      <c r="Q24" s="185">
        <f>IF(G24,"",1)</f>
        <v>1</v>
      </c>
      <c r="T24" s="132"/>
      <c r="U24" s="35" t="s">
        <v>107</v>
      </c>
    </row>
    <row r="25" spans="1:21" ht="134.25" customHeight="1" x14ac:dyDescent="0.35">
      <c r="A25" s="127"/>
      <c r="B25" s="25"/>
      <c r="C25" s="26" t="s">
        <v>108</v>
      </c>
      <c r="D25" s="36"/>
      <c r="E25" s="28" t="s">
        <v>109</v>
      </c>
      <c r="F25" s="28" t="s">
        <v>287</v>
      </c>
      <c r="G25" s="98"/>
      <c r="H25" s="63" t="s">
        <v>110</v>
      </c>
      <c r="I25" s="116"/>
      <c r="J25" s="112"/>
      <c r="K25" s="112"/>
      <c r="L25" s="153"/>
      <c r="M25" s="31">
        <v>3</v>
      </c>
      <c r="N25" s="31">
        <f t="shared" ref="N25:N30" si="0">M25*L$23</f>
        <v>9</v>
      </c>
      <c r="O25" s="187">
        <f t="shared" ref="O25:O30" si="1">N25*G25</f>
        <v>0</v>
      </c>
      <c r="P25" s="185">
        <f t="shared" ref="P25:P30" si="2">IF(G25,"",N25)</f>
        <v>9</v>
      </c>
      <c r="Q25" s="186"/>
      <c r="T25" s="132" t="s">
        <v>99</v>
      </c>
      <c r="U25" s="35" t="s">
        <v>111</v>
      </c>
    </row>
    <row r="26" spans="1:21" ht="61.5" customHeight="1" x14ac:dyDescent="0.35">
      <c r="A26" s="127"/>
      <c r="B26" s="25"/>
      <c r="C26" s="26" t="s">
        <v>112</v>
      </c>
      <c r="D26" s="43"/>
      <c r="E26" s="28" t="s">
        <v>113</v>
      </c>
      <c r="F26" s="28" t="s">
        <v>114</v>
      </c>
      <c r="G26" s="98"/>
      <c r="H26" s="63" t="s">
        <v>115</v>
      </c>
      <c r="I26" s="116"/>
      <c r="J26" s="112"/>
      <c r="K26" s="112"/>
      <c r="L26" s="153"/>
      <c r="M26" s="31">
        <v>1</v>
      </c>
      <c r="N26" s="31">
        <f t="shared" si="0"/>
        <v>3</v>
      </c>
      <c r="O26" s="187">
        <f t="shared" si="1"/>
        <v>0</v>
      </c>
      <c r="P26" s="185">
        <f t="shared" si="2"/>
        <v>3</v>
      </c>
      <c r="Q26" s="186"/>
      <c r="T26" s="132"/>
      <c r="U26" s="35" t="s">
        <v>116</v>
      </c>
    </row>
    <row r="27" spans="1:21" ht="84" x14ac:dyDescent="0.35">
      <c r="A27" s="127"/>
      <c r="B27" s="25"/>
      <c r="C27" s="26" t="s">
        <v>117</v>
      </c>
      <c r="D27" s="36"/>
      <c r="E27" s="28" t="s">
        <v>118</v>
      </c>
      <c r="F27" s="28" t="s">
        <v>119</v>
      </c>
      <c r="G27" s="98"/>
      <c r="H27" s="63" t="s">
        <v>120</v>
      </c>
      <c r="I27" s="116"/>
      <c r="J27" s="112"/>
      <c r="K27" s="112"/>
      <c r="L27" s="153"/>
      <c r="M27" s="31">
        <v>3</v>
      </c>
      <c r="N27" s="31">
        <f t="shared" si="0"/>
        <v>9</v>
      </c>
      <c r="O27" s="187">
        <f t="shared" si="1"/>
        <v>0</v>
      </c>
      <c r="P27" s="185">
        <f t="shared" si="2"/>
        <v>9</v>
      </c>
      <c r="Q27" s="186"/>
      <c r="T27" s="132" t="s">
        <v>121</v>
      </c>
      <c r="U27" s="35" t="s">
        <v>122</v>
      </c>
    </row>
    <row r="28" spans="1:21" ht="63" x14ac:dyDescent="0.35">
      <c r="A28" s="127"/>
      <c r="B28" s="25"/>
      <c r="C28" s="26" t="s">
        <v>123</v>
      </c>
      <c r="D28" s="43"/>
      <c r="E28" s="28" t="s">
        <v>124</v>
      </c>
      <c r="F28" s="28" t="s">
        <v>125</v>
      </c>
      <c r="G28" s="98"/>
      <c r="H28" s="63" t="s">
        <v>106</v>
      </c>
      <c r="I28" s="116"/>
      <c r="J28" s="112"/>
      <c r="K28" s="112"/>
      <c r="L28" s="153"/>
      <c r="M28" s="64">
        <v>1</v>
      </c>
      <c r="N28" s="31">
        <f t="shared" si="0"/>
        <v>3</v>
      </c>
      <c r="O28" s="187">
        <f t="shared" si="1"/>
        <v>0</v>
      </c>
      <c r="P28" s="185">
        <f t="shared" si="2"/>
        <v>3</v>
      </c>
      <c r="Q28" s="186"/>
      <c r="T28" s="132"/>
      <c r="U28" s="35" t="s">
        <v>126</v>
      </c>
    </row>
    <row r="29" spans="1:21" ht="84" x14ac:dyDescent="0.35">
      <c r="A29" s="127"/>
      <c r="B29" s="25"/>
      <c r="C29" s="26" t="s">
        <v>127</v>
      </c>
      <c r="D29" s="36"/>
      <c r="E29" s="28" t="s">
        <v>128</v>
      </c>
      <c r="F29" s="28" t="s">
        <v>129</v>
      </c>
      <c r="G29" s="98"/>
      <c r="H29" s="63" t="s">
        <v>130</v>
      </c>
      <c r="I29" s="116"/>
      <c r="J29" s="112"/>
      <c r="K29" s="112"/>
      <c r="L29" s="153"/>
      <c r="M29" s="31">
        <v>3</v>
      </c>
      <c r="N29" s="31">
        <f t="shared" si="0"/>
        <v>9</v>
      </c>
      <c r="O29" s="187">
        <f t="shared" si="1"/>
        <v>0</v>
      </c>
      <c r="P29" s="185">
        <f t="shared" si="2"/>
        <v>9</v>
      </c>
      <c r="Q29" s="186"/>
      <c r="T29" s="132" t="s">
        <v>108</v>
      </c>
      <c r="U29" s="35" t="s">
        <v>131</v>
      </c>
    </row>
    <row r="30" spans="1:21" ht="42" x14ac:dyDescent="0.35">
      <c r="A30" s="127"/>
      <c r="B30" s="25"/>
      <c r="C30" s="26" t="s">
        <v>132</v>
      </c>
      <c r="D30" s="36"/>
      <c r="E30" s="28" t="s">
        <v>133</v>
      </c>
      <c r="F30" s="28" t="s">
        <v>134</v>
      </c>
      <c r="G30" s="98"/>
      <c r="H30" s="63" t="s">
        <v>135</v>
      </c>
      <c r="I30" s="116"/>
      <c r="J30" s="112"/>
      <c r="K30" s="112"/>
      <c r="L30" s="153"/>
      <c r="M30" s="31">
        <v>3</v>
      </c>
      <c r="N30" s="31">
        <f t="shared" si="0"/>
        <v>9</v>
      </c>
      <c r="O30" s="187">
        <f t="shared" si="1"/>
        <v>0</v>
      </c>
      <c r="P30" s="185">
        <f t="shared" si="2"/>
        <v>9</v>
      </c>
      <c r="Q30" s="186"/>
      <c r="T30" s="132"/>
      <c r="U30" s="35" t="s">
        <v>136</v>
      </c>
    </row>
    <row r="31" spans="1:21" ht="42" x14ac:dyDescent="0.35">
      <c r="A31" s="127"/>
      <c r="B31" s="25"/>
      <c r="C31" s="26" t="s">
        <v>137</v>
      </c>
      <c r="D31" s="32"/>
      <c r="E31" s="28" t="s">
        <v>138</v>
      </c>
      <c r="F31" s="28" t="s">
        <v>139</v>
      </c>
      <c r="G31" s="98"/>
      <c r="H31" s="63" t="s">
        <v>140</v>
      </c>
      <c r="I31" s="116"/>
      <c r="J31" s="112"/>
      <c r="K31" s="112"/>
      <c r="L31" s="153"/>
      <c r="M31" s="50" t="s">
        <v>29</v>
      </c>
      <c r="N31" s="31"/>
      <c r="O31" s="188" t="str">
        <f>IF(G31=1,"OK","OBLIGATORISCH!")</f>
        <v>OBLIGATORISCH!</v>
      </c>
      <c r="P31" s="186"/>
      <c r="Q31" s="185">
        <f>IF(G31,"",1)</f>
        <v>1</v>
      </c>
      <c r="T31" s="132" t="s">
        <v>112</v>
      </c>
      <c r="U31" s="35" t="s">
        <v>141</v>
      </c>
    </row>
    <row r="32" spans="1:21" ht="42.75" thickBot="1" x14ac:dyDescent="0.4">
      <c r="A32" s="128"/>
      <c r="B32" s="65"/>
      <c r="C32" s="53" t="s">
        <v>142</v>
      </c>
      <c r="D32" s="66"/>
      <c r="E32" s="55" t="s">
        <v>143</v>
      </c>
      <c r="F32" s="55" t="s">
        <v>144</v>
      </c>
      <c r="G32" s="99"/>
      <c r="H32" s="55" t="s">
        <v>145</v>
      </c>
      <c r="I32" s="110"/>
      <c r="J32" s="117"/>
      <c r="K32" s="117"/>
      <c r="L32" s="154"/>
      <c r="M32" s="67" t="s">
        <v>29</v>
      </c>
      <c r="N32" s="57"/>
      <c r="O32" s="194" t="str">
        <f>IF(G32=1,"OK","OBLIGATORISCH!")</f>
        <v>OBLIGATORISCH!</v>
      </c>
      <c r="P32" s="186"/>
      <c r="Q32" s="185">
        <f>IF(G32,"",1)</f>
        <v>1</v>
      </c>
      <c r="T32" s="132"/>
      <c r="U32" s="35" t="s">
        <v>146</v>
      </c>
    </row>
    <row r="33" spans="1:21" ht="46.5" x14ac:dyDescent="0.25">
      <c r="A33" s="126" t="s">
        <v>147</v>
      </c>
      <c r="B33" s="58" t="s">
        <v>148</v>
      </c>
      <c r="C33" s="16" t="s">
        <v>149</v>
      </c>
      <c r="D33" s="59"/>
      <c r="E33" s="18" t="s">
        <v>150</v>
      </c>
      <c r="F33" s="18" t="s">
        <v>151</v>
      </c>
      <c r="G33" s="100"/>
      <c r="H33" s="18" t="s">
        <v>152</v>
      </c>
      <c r="I33" s="60"/>
      <c r="J33" s="61"/>
      <c r="K33" s="61"/>
      <c r="L33" s="152">
        <v>2</v>
      </c>
      <c r="M33" s="62" t="s">
        <v>29</v>
      </c>
      <c r="N33" s="22"/>
      <c r="O33" s="193" t="str">
        <f>IF(G33=1,"OK","OBLIGATORISCH!")</f>
        <v>OBLIGATORISCH!</v>
      </c>
      <c r="P33" s="186"/>
      <c r="Q33" s="185">
        <f>IF(G33,"",1)</f>
        <v>1</v>
      </c>
      <c r="T33" s="23" t="s">
        <v>117</v>
      </c>
      <c r="U33" s="24" t="s">
        <v>153</v>
      </c>
    </row>
    <row r="34" spans="1:21" ht="36" x14ac:dyDescent="0.35">
      <c r="A34" s="127"/>
      <c r="B34" s="133"/>
      <c r="C34" s="134" t="s">
        <v>154</v>
      </c>
      <c r="D34" s="27"/>
      <c r="E34" s="137" t="s">
        <v>155</v>
      </c>
      <c r="F34" s="68" t="s">
        <v>156</v>
      </c>
      <c r="G34" s="101"/>
      <c r="H34" s="137" t="s">
        <v>19</v>
      </c>
      <c r="I34" s="156"/>
      <c r="J34" s="143"/>
      <c r="K34" s="143"/>
      <c r="L34" s="155"/>
      <c r="M34" s="69">
        <v>2</v>
      </c>
      <c r="N34" s="146">
        <f>M34*L$33</f>
        <v>4</v>
      </c>
      <c r="O34" s="189" cm="1">
        <f t="array" ref="O34">IFERROR(L33*_xlfn.IFS(G34=1,M34,G35=1,M35),0)</f>
        <v>0</v>
      </c>
      <c r="P34" s="185">
        <f>IF(G34,"",N34)</f>
        <v>4</v>
      </c>
      <c r="Q34" s="186"/>
      <c r="T34" s="23" t="s">
        <v>157</v>
      </c>
      <c r="U34" s="35" t="s">
        <v>122</v>
      </c>
    </row>
    <row r="35" spans="1:21" ht="36" x14ac:dyDescent="0.35">
      <c r="A35" s="127"/>
      <c r="B35" s="133"/>
      <c r="C35" s="136"/>
      <c r="D35" s="43"/>
      <c r="E35" s="139"/>
      <c r="F35" s="70" t="s">
        <v>158</v>
      </c>
      <c r="G35" s="102"/>
      <c r="H35" s="139"/>
      <c r="I35" s="156"/>
      <c r="J35" s="143"/>
      <c r="K35" s="143"/>
      <c r="L35" s="155"/>
      <c r="M35" s="113">
        <v>1</v>
      </c>
      <c r="N35" s="148"/>
      <c r="O35" s="191"/>
      <c r="P35" s="185"/>
      <c r="Q35" s="186"/>
      <c r="T35" s="132" t="s">
        <v>149</v>
      </c>
      <c r="U35" s="35" t="s">
        <v>159</v>
      </c>
    </row>
    <row r="36" spans="1:21" ht="63" x14ac:dyDescent="0.35">
      <c r="A36" s="127"/>
      <c r="B36" s="25"/>
      <c r="C36" s="26" t="s">
        <v>160</v>
      </c>
      <c r="D36" s="36"/>
      <c r="E36" s="28" t="s">
        <v>161</v>
      </c>
      <c r="F36" s="28" t="s">
        <v>162</v>
      </c>
      <c r="G36" s="98"/>
      <c r="H36" s="28" t="s">
        <v>163</v>
      </c>
      <c r="I36" s="110"/>
      <c r="J36" s="112"/>
      <c r="K36" s="112"/>
      <c r="L36" s="155"/>
      <c r="M36" s="31">
        <v>3</v>
      </c>
      <c r="N36" s="31">
        <f>M36*L$33</f>
        <v>6</v>
      </c>
      <c r="O36" s="187">
        <f>N36*G36</f>
        <v>0</v>
      </c>
      <c r="P36" s="185">
        <f>IF(G36,"",N36)</f>
        <v>6</v>
      </c>
      <c r="Q36" s="186"/>
      <c r="T36" s="132"/>
      <c r="U36" s="35" t="s">
        <v>164</v>
      </c>
    </row>
    <row r="37" spans="1:21" ht="64.5" customHeight="1" x14ac:dyDescent="0.25">
      <c r="A37" s="127"/>
      <c r="B37" s="49" t="s">
        <v>148</v>
      </c>
      <c r="C37" s="26" t="s">
        <v>165</v>
      </c>
      <c r="D37" s="32"/>
      <c r="E37" s="28" t="s">
        <v>166</v>
      </c>
      <c r="F37" s="28" t="s">
        <v>167</v>
      </c>
      <c r="G37" s="98"/>
      <c r="H37" s="28" t="s">
        <v>163</v>
      </c>
      <c r="I37" s="116"/>
      <c r="J37" s="112"/>
      <c r="K37" s="112"/>
      <c r="L37" s="155"/>
      <c r="M37" s="50" t="s">
        <v>29</v>
      </c>
      <c r="N37" s="31"/>
      <c r="O37" s="188" t="str">
        <f>IF(G37=1,"OK","OBLIGATORISCH!")</f>
        <v>OBLIGATORISCH!</v>
      </c>
      <c r="P37" s="186"/>
      <c r="Q37" s="185">
        <f>IF(G37,"",1)</f>
        <v>1</v>
      </c>
      <c r="T37" s="132" t="s">
        <v>168</v>
      </c>
      <c r="U37" s="24" t="s">
        <v>21</v>
      </c>
    </row>
    <row r="38" spans="1:21" ht="69" customHeight="1" x14ac:dyDescent="0.35">
      <c r="A38" s="127"/>
      <c r="B38" s="49" t="s">
        <v>148</v>
      </c>
      <c r="C38" s="26" t="s">
        <v>169</v>
      </c>
      <c r="D38" s="32"/>
      <c r="E38" s="28" t="s">
        <v>170</v>
      </c>
      <c r="F38" s="28" t="s">
        <v>171</v>
      </c>
      <c r="G38" s="98"/>
      <c r="H38" s="28" t="s">
        <v>163</v>
      </c>
      <c r="I38" s="116"/>
      <c r="J38" s="112"/>
      <c r="K38" s="112"/>
      <c r="L38" s="155"/>
      <c r="M38" s="50" t="s">
        <v>29</v>
      </c>
      <c r="N38" s="31"/>
      <c r="O38" s="188" t="str">
        <f>IF(G38=1,"OK","OBLIGATORISCH!")</f>
        <v>OBLIGATORISCH!</v>
      </c>
      <c r="P38" s="186"/>
      <c r="Q38" s="185">
        <f>IF(G38,"",1)</f>
        <v>1</v>
      </c>
      <c r="T38" s="132"/>
      <c r="U38" s="35" t="s">
        <v>172</v>
      </c>
    </row>
    <row r="39" spans="1:21" ht="75" customHeight="1" x14ac:dyDescent="0.35">
      <c r="A39" s="127"/>
      <c r="B39" s="49" t="s">
        <v>61</v>
      </c>
      <c r="C39" s="26" t="s">
        <v>173</v>
      </c>
      <c r="D39" s="32"/>
      <c r="E39" s="28" t="s">
        <v>174</v>
      </c>
      <c r="F39" s="28" t="s">
        <v>175</v>
      </c>
      <c r="G39" s="98"/>
      <c r="H39" s="28" t="s">
        <v>163</v>
      </c>
      <c r="I39" s="116"/>
      <c r="J39" s="112"/>
      <c r="K39" s="112"/>
      <c r="L39" s="155"/>
      <c r="M39" s="50" t="s">
        <v>29</v>
      </c>
      <c r="N39" s="31"/>
      <c r="O39" s="188" t="str">
        <f>IF(G39=1,"OK","OBLIGATORISCH!")</f>
        <v>OBLIGATORISCH!</v>
      </c>
      <c r="P39" s="186"/>
      <c r="Q39" s="185">
        <f>IF(G39,"",1)</f>
        <v>1</v>
      </c>
      <c r="T39" s="23" t="s">
        <v>176</v>
      </c>
      <c r="U39" s="35" t="s">
        <v>177</v>
      </c>
    </row>
    <row r="40" spans="1:21" ht="67.5" customHeight="1" x14ac:dyDescent="0.25">
      <c r="A40" s="127"/>
      <c r="B40" s="49" t="s">
        <v>148</v>
      </c>
      <c r="C40" s="26" t="s">
        <v>178</v>
      </c>
      <c r="D40" s="32"/>
      <c r="E40" s="28" t="s">
        <v>179</v>
      </c>
      <c r="F40" s="28" t="s">
        <v>180</v>
      </c>
      <c r="G40" s="98"/>
      <c r="H40" s="28" t="s">
        <v>163</v>
      </c>
      <c r="I40" s="116"/>
      <c r="J40" s="112"/>
      <c r="K40" s="112"/>
      <c r="L40" s="155"/>
      <c r="M40" s="50" t="s">
        <v>29</v>
      </c>
      <c r="N40" s="31"/>
      <c r="O40" s="188" t="str">
        <f>IF(G40=1,"OK","OBLIGATORISCH!")</f>
        <v>OBLIGATORISCH!</v>
      </c>
      <c r="P40" s="186"/>
      <c r="Q40" s="185">
        <f>IF(G40,"",1)</f>
        <v>1</v>
      </c>
      <c r="T40" s="23" t="s">
        <v>181</v>
      </c>
      <c r="U40" s="24" t="s">
        <v>182</v>
      </c>
    </row>
    <row r="41" spans="1:21" ht="73.5" customHeight="1" x14ac:dyDescent="0.35">
      <c r="A41" s="127"/>
      <c r="B41" s="25"/>
      <c r="C41" s="26" t="s">
        <v>183</v>
      </c>
      <c r="D41" s="36"/>
      <c r="E41" s="28" t="s">
        <v>184</v>
      </c>
      <c r="F41" s="28" t="s">
        <v>185</v>
      </c>
      <c r="G41" s="98"/>
      <c r="H41" s="28" t="s">
        <v>163</v>
      </c>
      <c r="I41" s="116"/>
      <c r="J41" s="112"/>
      <c r="K41" s="112"/>
      <c r="L41" s="155"/>
      <c r="M41" s="31">
        <v>3</v>
      </c>
      <c r="N41" s="31">
        <f>M41*L$33</f>
        <v>6</v>
      </c>
      <c r="O41" s="187">
        <f>N41*G41</f>
        <v>0</v>
      </c>
      <c r="P41" s="185">
        <f>IF(G41,"",N41)</f>
        <v>6</v>
      </c>
      <c r="Q41" s="186"/>
      <c r="T41" s="23" t="s">
        <v>186</v>
      </c>
      <c r="U41" s="35" t="s">
        <v>187</v>
      </c>
    </row>
    <row r="42" spans="1:21" ht="73.5" customHeight="1" x14ac:dyDescent="0.35">
      <c r="A42" s="127"/>
      <c r="B42" s="25"/>
      <c r="C42" s="26" t="s">
        <v>176</v>
      </c>
      <c r="D42" s="36"/>
      <c r="E42" s="28" t="s">
        <v>288</v>
      </c>
      <c r="F42" s="28" t="s">
        <v>289</v>
      </c>
      <c r="G42" s="98"/>
      <c r="H42" s="63" t="s">
        <v>290</v>
      </c>
      <c r="I42" s="116"/>
      <c r="J42" s="112"/>
      <c r="K42" s="112"/>
      <c r="L42" s="155"/>
      <c r="M42" s="31">
        <v>3</v>
      </c>
      <c r="N42" s="31">
        <f>M42*L$33</f>
        <v>6</v>
      </c>
      <c r="O42" s="187">
        <f>N42*G42</f>
        <v>0</v>
      </c>
      <c r="P42" s="185">
        <f>IF(G42,"",N42)</f>
        <v>6</v>
      </c>
      <c r="Q42" s="186"/>
      <c r="T42" s="132" t="s">
        <v>188</v>
      </c>
      <c r="U42" s="71" t="s">
        <v>21</v>
      </c>
    </row>
    <row r="43" spans="1:21" ht="69" customHeight="1" x14ac:dyDescent="0.35">
      <c r="A43" s="127"/>
      <c r="B43" s="49" t="s">
        <v>189</v>
      </c>
      <c r="C43" s="26" t="s">
        <v>190</v>
      </c>
      <c r="D43" s="32"/>
      <c r="E43" s="28" t="s">
        <v>191</v>
      </c>
      <c r="F43" s="28" t="s">
        <v>192</v>
      </c>
      <c r="G43" s="98"/>
      <c r="H43" s="28" t="s">
        <v>163</v>
      </c>
      <c r="I43" s="116"/>
      <c r="J43" s="112"/>
      <c r="K43" s="112"/>
      <c r="L43" s="155"/>
      <c r="M43" s="50" t="s">
        <v>29</v>
      </c>
      <c r="N43" s="31"/>
      <c r="O43" s="188" t="str">
        <f>IF(G43=1,"OK","OBLIGATORISCH!")</f>
        <v>OBLIGATORISCH!</v>
      </c>
      <c r="P43" s="186"/>
      <c r="Q43" s="185">
        <f>IF(G43,"",1)</f>
        <v>1</v>
      </c>
      <c r="T43" s="132"/>
      <c r="U43" s="35" t="s">
        <v>193</v>
      </c>
    </row>
    <row r="44" spans="1:21" ht="41.25" customHeight="1" x14ac:dyDescent="0.35">
      <c r="A44" s="127"/>
      <c r="B44" s="49" t="s">
        <v>189</v>
      </c>
      <c r="C44" s="26" t="s">
        <v>194</v>
      </c>
      <c r="D44" s="32"/>
      <c r="E44" s="28" t="s">
        <v>195</v>
      </c>
      <c r="F44" s="28" t="s">
        <v>196</v>
      </c>
      <c r="G44" s="98"/>
      <c r="H44" s="28" t="s">
        <v>197</v>
      </c>
      <c r="I44" s="116"/>
      <c r="J44" s="112"/>
      <c r="K44" s="112"/>
      <c r="L44" s="155"/>
      <c r="M44" s="50" t="s">
        <v>29</v>
      </c>
      <c r="N44" s="31"/>
      <c r="O44" s="188" t="str">
        <f>IF(G44=1,"OK","OBLIGATORISCH!")</f>
        <v>OBLIGATORISCH!</v>
      </c>
      <c r="P44" s="186"/>
      <c r="Q44" s="185">
        <f>IF(G44,"",1)</f>
        <v>1</v>
      </c>
      <c r="T44" s="132" t="s">
        <v>198</v>
      </c>
      <c r="U44" s="71" t="s">
        <v>21</v>
      </c>
    </row>
    <row r="45" spans="1:21" ht="36" x14ac:dyDescent="0.35">
      <c r="A45" s="127"/>
      <c r="B45" s="157"/>
      <c r="C45" s="134" t="s">
        <v>181</v>
      </c>
      <c r="D45" s="36"/>
      <c r="E45" s="137" t="s">
        <v>199</v>
      </c>
      <c r="F45" s="68" t="s">
        <v>200</v>
      </c>
      <c r="G45" s="101"/>
      <c r="H45" s="137" t="s">
        <v>201</v>
      </c>
      <c r="I45" s="141"/>
      <c r="J45" s="162"/>
      <c r="K45" s="162"/>
      <c r="L45" s="155"/>
      <c r="M45" s="109">
        <v>3</v>
      </c>
      <c r="N45" s="146">
        <f>M45*L$33</f>
        <v>6</v>
      </c>
      <c r="O45" s="189" cm="1">
        <f t="array" ref="O45">IFERROR(L33*_xlfn.IFS(G45=1,M45,G46=1,M46),0)</f>
        <v>0</v>
      </c>
      <c r="P45" s="185">
        <f>IF(G45,"",N45)</f>
        <v>6</v>
      </c>
      <c r="Q45" s="186"/>
      <c r="T45" s="132"/>
      <c r="U45" s="35" t="s">
        <v>202</v>
      </c>
    </row>
    <row r="46" spans="1:21" ht="36.75" thickBot="1" x14ac:dyDescent="0.4">
      <c r="A46" s="128"/>
      <c r="B46" s="158"/>
      <c r="C46" s="159"/>
      <c r="D46" s="72"/>
      <c r="E46" s="160"/>
      <c r="F46" s="73" t="s">
        <v>203</v>
      </c>
      <c r="G46" s="103"/>
      <c r="H46" s="160"/>
      <c r="I46" s="161"/>
      <c r="J46" s="163"/>
      <c r="K46" s="163"/>
      <c r="L46" s="154"/>
      <c r="M46" s="74">
        <v>1</v>
      </c>
      <c r="N46" s="164"/>
      <c r="O46" s="195"/>
      <c r="P46" s="186"/>
      <c r="Q46" s="186"/>
      <c r="T46" s="23" t="s">
        <v>204</v>
      </c>
      <c r="U46" s="35" t="s">
        <v>205</v>
      </c>
    </row>
    <row r="47" spans="1:21" ht="42" x14ac:dyDescent="0.35">
      <c r="A47" s="126" t="s">
        <v>206</v>
      </c>
      <c r="B47" s="58" t="s">
        <v>207</v>
      </c>
      <c r="C47" s="16" t="s">
        <v>208</v>
      </c>
      <c r="D47" s="59"/>
      <c r="E47" s="18" t="s">
        <v>209</v>
      </c>
      <c r="F47" s="18" t="s">
        <v>210</v>
      </c>
      <c r="G47" s="100"/>
      <c r="H47" s="18" t="s">
        <v>197</v>
      </c>
      <c r="I47" s="116"/>
      <c r="J47" s="117"/>
      <c r="K47" s="117"/>
      <c r="L47" s="152">
        <v>1</v>
      </c>
      <c r="M47" s="62" t="s">
        <v>29</v>
      </c>
      <c r="N47" s="22"/>
      <c r="O47" s="193" t="str">
        <f>IF(G47=1,"OK","OBLIGATORISCH!")</f>
        <v>OBLIGATORISCH!</v>
      </c>
      <c r="P47" s="186"/>
      <c r="Q47" s="185">
        <f>IF(G47,"",1)</f>
        <v>1</v>
      </c>
      <c r="T47" s="23" t="s">
        <v>211</v>
      </c>
      <c r="U47" s="35" t="s">
        <v>212</v>
      </c>
    </row>
    <row r="48" spans="1:21" ht="42" x14ac:dyDescent="0.35">
      <c r="A48" s="127"/>
      <c r="B48" s="49" t="s">
        <v>207</v>
      </c>
      <c r="C48" s="26" t="s">
        <v>186</v>
      </c>
      <c r="D48" s="32"/>
      <c r="E48" s="28" t="s">
        <v>213</v>
      </c>
      <c r="F48" s="28" t="s">
        <v>214</v>
      </c>
      <c r="G48" s="98"/>
      <c r="H48" s="28" t="s">
        <v>215</v>
      </c>
      <c r="I48" s="110"/>
      <c r="J48" s="112"/>
      <c r="K48" s="112"/>
      <c r="L48" s="155"/>
      <c r="M48" s="50" t="s">
        <v>29</v>
      </c>
      <c r="N48" s="31"/>
      <c r="O48" s="188" t="str">
        <f>IF(G48=1,"OK","OBLIGATORISCH!")</f>
        <v>OBLIGATORISCH!</v>
      </c>
      <c r="P48" s="186"/>
      <c r="Q48" s="185">
        <f>IF(G48,"",1)</f>
        <v>1</v>
      </c>
      <c r="T48" s="132" t="s">
        <v>216</v>
      </c>
      <c r="U48" s="35" t="s">
        <v>21</v>
      </c>
    </row>
    <row r="49" spans="1:21" ht="42" x14ac:dyDescent="0.35">
      <c r="A49" s="127"/>
      <c r="B49" s="25"/>
      <c r="C49" s="26" t="s">
        <v>217</v>
      </c>
      <c r="D49" s="32"/>
      <c r="E49" s="28" t="s">
        <v>218</v>
      </c>
      <c r="F49" s="28" t="s">
        <v>219</v>
      </c>
      <c r="G49" s="98"/>
      <c r="H49" s="28" t="s">
        <v>197</v>
      </c>
      <c r="I49" s="116"/>
      <c r="J49" s="112"/>
      <c r="K49" s="112"/>
      <c r="L49" s="155"/>
      <c r="M49" s="50" t="s">
        <v>29</v>
      </c>
      <c r="N49" s="31"/>
      <c r="O49" s="188" t="str">
        <f>IF(G49=1,"OK","OBLIGATORISCH!")</f>
        <v>OBLIGATORISCH!</v>
      </c>
      <c r="P49" s="186"/>
      <c r="Q49" s="185">
        <f>IF(G49,"",1)</f>
        <v>1</v>
      </c>
      <c r="T49" s="132"/>
      <c r="U49" s="35" t="s">
        <v>220</v>
      </c>
    </row>
    <row r="50" spans="1:21" ht="64.5" customHeight="1" x14ac:dyDescent="0.35">
      <c r="A50" s="127"/>
      <c r="B50" s="25"/>
      <c r="C50" s="26" t="s">
        <v>221</v>
      </c>
      <c r="D50" s="27"/>
      <c r="E50" s="28" t="s">
        <v>222</v>
      </c>
      <c r="F50" s="28" t="s">
        <v>223</v>
      </c>
      <c r="G50" s="98"/>
      <c r="H50" s="28" t="s">
        <v>224</v>
      </c>
      <c r="I50" s="116"/>
      <c r="J50" s="112"/>
      <c r="K50" s="112"/>
      <c r="L50" s="155"/>
      <c r="M50" s="64">
        <v>2</v>
      </c>
      <c r="N50" s="31">
        <f>M50*L$47</f>
        <v>2</v>
      </c>
      <c r="O50" s="187">
        <f>N50*G50</f>
        <v>0</v>
      </c>
      <c r="P50" s="185">
        <f>IF(G50,"",N50)</f>
        <v>2</v>
      </c>
      <c r="Q50" s="186"/>
      <c r="T50" s="23" t="s">
        <v>225</v>
      </c>
      <c r="U50" s="35" t="s">
        <v>226</v>
      </c>
    </row>
    <row r="51" spans="1:21" ht="63" customHeight="1" x14ac:dyDescent="0.35">
      <c r="A51" s="127"/>
      <c r="B51" s="49" t="s">
        <v>227</v>
      </c>
      <c r="C51" s="26" t="s">
        <v>228</v>
      </c>
      <c r="D51" s="32"/>
      <c r="E51" s="28" t="s">
        <v>229</v>
      </c>
      <c r="F51" s="28" t="s">
        <v>230</v>
      </c>
      <c r="G51" s="98"/>
      <c r="H51" s="28" t="s">
        <v>231</v>
      </c>
      <c r="I51" s="116"/>
      <c r="J51" s="112"/>
      <c r="K51" s="112"/>
      <c r="L51" s="155"/>
      <c r="M51" s="50" t="s">
        <v>29</v>
      </c>
      <c r="N51" s="31"/>
      <c r="O51" s="188" t="str">
        <f>IF(G51=1,"OK","OBLIGATORISCH!")</f>
        <v>OBLIGATORISCH!</v>
      </c>
      <c r="P51" s="186"/>
      <c r="Q51" s="185">
        <f>IF(G51,"",1)</f>
        <v>1</v>
      </c>
      <c r="T51" s="132" t="s">
        <v>247</v>
      </c>
      <c r="U51" s="35" t="s">
        <v>21</v>
      </c>
    </row>
    <row r="52" spans="1:21" ht="66.75" customHeight="1" thickBot="1" x14ac:dyDescent="0.4">
      <c r="A52" s="128"/>
      <c r="B52" s="65"/>
      <c r="C52" s="53" t="s">
        <v>232</v>
      </c>
      <c r="D52" s="54"/>
      <c r="E52" s="55" t="s">
        <v>233</v>
      </c>
      <c r="F52" s="55" t="s">
        <v>234</v>
      </c>
      <c r="G52" s="99"/>
      <c r="H52" s="55" t="s">
        <v>235</v>
      </c>
      <c r="I52" s="75"/>
      <c r="J52" s="111"/>
      <c r="K52" s="111"/>
      <c r="L52" s="154"/>
      <c r="M52" s="56">
        <v>3</v>
      </c>
      <c r="N52" s="57">
        <f>M52*L$47</f>
        <v>3</v>
      </c>
      <c r="O52" s="192">
        <f>N52*G52</f>
        <v>0</v>
      </c>
      <c r="P52" s="185">
        <f>IF(G52,"",N52)</f>
        <v>3</v>
      </c>
      <c r="Q52" s="186"/>
      <c r="T52" s="132"/>
      <c r="U52" s="35" t="s">
        <v>193</v>
      </c>
    </row>
    <row r="53" spans="1:21" ht="42" customHeight="1" x14ac:dyDescent="0.25">
      <c r="A53" s="126" t="s">
        <v>236</v>
      </c>
      <c r="B53" s="15"/>
      <c r="C53" s="16" t="s">
        <v>198</v>
      </c>
      <c r="D53" s="76"/>
      <c r="E53" s="18" t="s">
        <v>237</v>
      </c>
      <c r="F53" s="18" t="s">
        <v>238</v>
      </c>
      <c r="G53" s="100"/>
      <c r="H53" s="18" t="s">
        <v>239</v>
      </c>
      <c r="I53" s="110"/>
      <c r="J53" s="117"/>
      <c r="K53" s="117"/>
      <c r="L53" s="152">
        <v>2</v>
      </c>
      <c r="M53" s="22">
        <v>3</v>
      </c>
      <c r="N53" s="22">
        <f>M53*L$53</f>
        <v>6</v>
      </c>
      <c r="O53" s="184">
        <f>N53*G53</f>
        <v>0</v>
      </c>
      <c r="P53" s="185">
        <f>IF(G53,"",N53)</f>
        <v>6</v>
      </c>
      <c r="Q53" s="186"/>
      <c r="T53" s="132"/>
      <c r="U53" s="23" t="s">
        <v>250</v>
      </c>
    </row>
    <row r="54" spans="1:21" ht="42" x14ac:dyDescent="0.25">
      <c r="A54" s="127"/>
      <c r="B54" s="25"/>
      <c r="C54" s="134" t="s">
        <v>240</v>
      </c>
      <c r="D54" s="77"/>
      <c r="E54" s="137" t="s">
        <v>241</v>
      </c>
      <c r="F54" s="68" t="s">
        <v>242</v>
      </c>
      <c r="G54" s="101"/>
      <c r="H54" s="137" t="s">
        <v>231</v>
      </c>
      <c r="I54" s="140"/>
      <c r="J54" s="143"/>
      <c r="K54" s="143"/>
      <c r="L54" s="155"/>
      <c r="M54" s="69">
        <v>3</v>
      </c>
      <c r="N54" s="146">
        <f>M54*L$53</f>
        <v>6</v>
      </c>
      <c r="O54" s="189" cm="1">
        <f t="array" ref="O54">IFERROR(L53*_xlfn.IFS(G54=1,M54,G55=1,M55,G56=1,M56,G57=1,M57),0)</f>
        <v>0</v>
      </c>
      <c r="P54" s="185">
        <f>IF(G54,"",N54)</f>
        <v>6</v>
      </c>
      <c r="Q54" s="186"/>
    </row>
    <row r="55" spans="1:21" ht="42" customHeight="1" x14ac:dyDescent="0.25">
      <c r="A55" s="127"/>
      <c r="B55" s="25"/>
      <c r="C55" s="135"/>
      <c r="D55" s="27"/>
      <c r="E55" s="138"/>
      <c r="F55" s="78" t="s">
        <v>243</v>
      </c>
      <c r="G55" s="104"/>
      <c r="H55" s="138"/>
      <c r="I55" s="141"/>
      <c r="J55" s="143"/>
      <c r="K55" s="143"/>
      <c r="L55" s="155"/>
      <c r="M55" s="115">
        <v>2</v>
      </c>
      <c r="N55" s="147"/>
      <c r="O55" s="190"/>
      <c r="P55" s="186"/>
      <c r="Q55" s="186"/>
    </row>
    <row r="56" spans="1:21" ht="42" x14ac:dyDescent="0.25">
      <c r="A56" s="127"/>
      <c r="B56" s="25"/>
      <c r="C56" s="135"/>
      <c r="D56" s="79"/>
      <c r="E56" s="138"/>
      <c r="F56" s="78" t="s">
        <v>244</v>
      </c>
      <c r="G56" s="105"/>
      <c r="H56" s="138"/>
      <c r="I56" s="141"/>
      <c r="J56" s="143"/>
      <c r="K56" s="143"/>
      <c r="L56" s="155"/>
      <c r="M56" s="80">
        <v>1</v>
      </c>
      <c r="N56" s="147"/>
      <c r="O56" s="190"/>
      <c r="P56" s="186"/>
      <c r="Q56" s="186"/>
    </row>
    <row r="57" spans="1:21" ht="36" x14ac:dyDescent="0.25">
      <c r="A57" s="127"/>
      <c r="B57" s="25"/>
      <c r="C57" s="136"/>
      <c r="D57" s="81"/>
      <c r="E57" s="139"/>
      <c r="F57" s="44" t="s">
        <v>245</v>
      </c>
      <c r="G57" s="96"/>
      <c r="H57" s="139"/>
      <c r="I57" s="142"/>
      <c r="J57" s="143"/>
      <c r="K57" s="143"/>
      <c r="L57" s="155"/>
      <c r="M57" s="82">
        <v>0</v>
      </c>
      <c r="N57" s="148"/>
      <c r="O57" s="191"/>
      <c r="P57" s="186"/>
      <c r="Q57" s="186"/>
    </row>
    <row r="58" spans="1:21" ht="56.25" customHeight="1" x14ac:dyDescent="0.25">
      <c r="A58" s="127"/>
      <c r="B58" s="49" t="s">
        <v>246</v>
      </c>
      <c r="C58" s="196" t="s">
        <v>247</v>
      </c>
      <c r="D58" s="197"/>
      <c r="E58" s="37" t="s">
        <v>248</v>
      </c>
      <c r="F58" s="68" t="s">
        <v>249</v>
      </c>
      <c r="G58" s="106"/>
      <c r="H58" s="37" t="s">
        <v>224</v>
      </c>
      <c r="I58" s="117"/>
      <c r="J58" s="112"/>
      <c r="K58" s="112"/>
      <c r="L58" s="155"/>
      <c r="M58" s="83" t="s">
        <v>29</v>
      </c>
      <c r="N58" s="198"/>
      <c r="O58" s="199" t="str">
        <f>IF(G58=1,"OK","OBLIGATORISCH!")</f>
        <v>OBLIGATORISCH!</v>
      </c>
      <c r="P58" s="186"/>
      <c r="Q58" s="185">
        <f>IF(G58,"",1)</f>
        <v>1</v>
      </c>
    </row>
    <row r="59" spans="1:21" ht="50.25" customHeight="1" thickBot="1" x14ac:dyDescent="0.3">
      <c r="A59" s="128"/>
      <c r="B59" s="65"/>
      <c r="C59" s="53" t="s">
        <v>251</v>
      </c>
      <c r="D59" s="66"/>
      <c r="E59" s="55" t="s">
        <v>252</v>
      </c>
      <c r="F59" s="55" t="s">
        <v>253</v>
      </c>
      <c r="G59" s="99"/>
      <c r="H59" s="55" t="s">
        <v>254</v>
      </c>
      <c r="I59" s="75"/>
      <c r="J59" s="111"/>
      <c r="K59" s="111"/>
      <c r="L59" s="154"/>
      <c r="M59" s="67" t="s">
        <v>29</v>
      </c>
      <c r="N59" s="57"/>
      <c r="O59" s="194" t="str">
        <f>IF(G59=1,"OK","OBLIGATORISCH!")</f>
        <v>OBLIGATORISCH!</v>
      </c>
      <c r="P59" s="186"/>
      <c r="Q59" s="185">
        <f>IF(G59,"",1)</f>
        <v>1</v>
      </c>
    </row>
    <row r="60" spans="1:21" ht="69.75" customHeight="1" x14ac:dyDescent="0.25">
      <c r="A60" s="126" t="s">
        <v>255</v>
      </c>
      <c r="B60" s="58" t="s">
        <v>85</v>
      </c>
      <c r="C60" s="16" t="s">
        <v>256</v>
      </c>
      <c r="D60" s="59"/>
      <c r="E60" s="18" t="s">
        <v>257</v>
      </c>
      <c r="F60" s="18" t="s">
        <v>258</v>
      </c>
      <c r="G60" s="100"/>
      <c r="H60" s="18" t="s">
        <v>197</v>
      </c>
      <c r="I60" s="114"/>
      <c r="J60" s="117"/>
      <c r="K60" s="117"/>
      <c r="L60" s="152">
        <v>1</v>
      </c>
      <c r="M60" s="62" t="s">
        <v>29</v>
      </c>
      <c r="N60" s="22"/>
      <c r="O60" s="193" t="str">
        <f>IF(G60=1,"OK","OBLIGATORISCH!")</f>
        <v>OBLIGATORISCH!</v>
      </c>
      <c r="P60" s="186"/>
      <c r="Q60" s="185">
        <f>IF(G60,"",1)</f>
        <v>1</v>
      </c>
    </row>
    <row r="61" spans="1:21" ht="45.75" customHeight="1" x14ac:dyDescent="0.25">
      <c r="A61" s="127"/>
      <c r="B61" s="49" t="s">
        <v>85</v>
      </c>
      <c r="C61" s="26" t="s">
        <v>216</v>
      </c>
      <c r="D61" s="32"/>
      <c r="E61" s="28" t="s">
        <v>259</v>
      </c>
      <c r="F61" s="28" t="s">
        <v>260</v>
      </c>
      <c r="G61" s="98"/>
      <c r="H61" s="28" t="s">
        <v>261</v>
      </c>
      <c r="I61" s="116"/>
      <c r="J61" s="112"/>
      <c r="K61" s="112"/>
      <c r="L61" s="155"/>
      <c r="M61" s="50" t="s">
        <v>29</v>
      </c>
      <c r="N61" s="31"/>
      <c r="O61" s="188" t="str">
        <f>IF(G61=1,"OK","OBLIGATORISCH!")</f>
        <v>OBLIGATORISCH!</v>
      </c>
      <c r="P61" s="186"/>
      <c r="Q61" s="185">
        <f>IF(G61,"",1)</f>
        <v>1</v>
      </c>
    </row>
    <row r="62" spans="1:21" ht="42" x14ac:dyDescent="0.25">
      <c r="A62" s="127"/>
      <c r="B62" s="133"/>
      <c r="C62" s="134" t="s">
        <v>262</v>
      </c>
      <c r="D62" s="27"/>
      <c r="E62" s="137" t="s">
        <v>263</v>
      </c>
      <c r="F62" s="37" t="s">
        <v>264</v>
      </c>
      <c r="G62" s="101"/>
      <c r="H62" s="137" t="s">
        <v>197</v>
      </c>
      <c r="I62" s="141"/>
      <c r="J62" s="178"/>
      <c r="K62" s="178"/>
      <c r="L62" s="155"/>
      <c r="M62" s="109">
        <v>2</v>
      </c>
      <c r="N62" s="146">
        <f>M62*L$60</f>
        <v>2</v>
      </c>
      <c r="O62" s="189" cm="1">
        <f t="array" ref="O62">IFERROR(L60*_xlfn.IFS(G62=1,M62,G63=1,M63),0)</f>
        <v>0</v>
      </c>
      <c r="P62" s="185">
        <f>IF(G62,"",N62)</f>
        <v>2</v>
      </c>
      <c r="Q62" s="186"/>
    </row>
    <row r="63" spans="1:21" ht="42.75" thickBot="1" x14ac:dyDescent="0.3">
      <c r="A63" s="128"/>
      <c r="B63" s="177"/>
      <c r="C63" s="159"/>
      <c r="D63" s="72"/>
      <c r="E63" s="160"/>
      <c r="F63" s="84" t="s">
        <v>265</v>
      </c>
      <c r="G63" s="103"/>
      <c r="H63" s="160"/>
      <c r="I63" s="161"/>
      <c r="J63" s="163"/>
      <c r="K63" s="163"/>
      <c r="L63" s="154"/>
      <c r="M63" s="74">
        <v>1</v>
      </c>
      <c r="N63" s="164"/>
      <c r="O63" s="195"/>
      <c r="P63" s="186"/>
      <c r="Q63" s="186"/>
    </row>
    <row r="64" spans="1:21" ht="50.25" customHeight="1" x14ac:dyDescent="0.25">
      <c r="A64" s="165" t="s">
        <v>266</v>
      </c>
      <c r="B64" s="15"/>
      <c r="C64" s="16" t="s">
        <v>267</v>
      </c>
      <c r="D64" s="59"/>
      <c r="E64" s="18" t="s">
        <v>268</v>
      </c>
      <c r="F64" s="85"/>
      <c r="G64" s="100"/>
      <c r="H64" s="18" t="s">
        <v>106</v>
      </c>
      <c r="I64" s="86"/>
      <c r="J64" s="87"/>
      <c r="K64" s="87"/>
      <c r="L64" s="167"/>
      <c r="M64" s="62" t="s">
        <v>29</v>
      </c>
      <c r="N64" s="22"/>
      <c r="O64" s="193" t="str">
        <f>IF(G64=1,"OK","OBLIGATORISCH!")</f>
        <v>OBLIGATORISCH!</v>
      </c>
      <c r="P64" s="186"/>
      <c r="Q64" s="185">
        <f t="shared" ref="Q64:Q65" si="3">IF(G64,"",1)</f>
        <v>1</v>
      </c>
    </row>
    <row r="65" spans="1:21" ht="50.25" customHeight="1" thickBot="1" x14ac:dyDescent="0.3">
      <c r="A65" s="166"/>
      <c r="B65" s="88" t="s">
        <v>269</v>
      </c>
      <c r="C65" s="53" t="s">
        <v>225</v>
      </c>
      <c r="D65" s="66"/>
      <c r="E65" s="55" t="s">
        <v>270</v>
      </c>
      <c r="F65" s="55" t="s">
        <v>271</v>
      </c>
      <c r="G65" s="99"/>
      <c r="H65" s="55" t="s">
        <v>272</v>
      </c>
      <c r="I65" s="75"/>
      <c r="J65" s="111"/>
      <c r="K65" s="111"/>
      <c r="L65" s="164"/>
      <c r="M65" s="67" t="s">
        <v>29</v>
      </c>
      <c r="N65" s="57"/>
      <c r="O65" s="194" t="str">
        <f>IF(G65=1,"OK","OBLIGATORISCH!")</f>
        <v>OBLIGATORISCH!</v>
      </c>
      <c r="P65" s="186"/>
      <c r="Q65" s="185">
        <f t="shared" si="3"/>
        <v>1</v>
      </c>
    </row>
    <row r="66" spans="1:21" ht="36.75" thickBot="1" x14ac:dyDescent="0.3">
      <c r="A66" s="168"/>
      <c r="B66" s="168"/>
      <c r="C66" s="168"/>
      <c r="D66" s="168"/>
      <c r="E66" s="168"/>
      <c r="F66" s="168"/>
      <c r="G66" s="168"/>
      <c r="H66" s="168"/>
      <c r="I66" s="168"/>
      <c r="J66" s="168"/>
      <c r="K66" s="107"/>
      <c r="O66" s="200" t="s">
        <v>291</v>
      </c>
      <c r="P66" s="186">
        <f>SUM(P5:P65)</f>
        <v>123</v>
      </c>
      <c r="Q66" s="186">
        <f>SUM(Q5:Q65)</f>
        <v>29</v>
      </c>
    </row>
    <row r="67" spans="1:21" ht="36.75" thickBot="1" x14ac:dyDescent="0.3">
      <c r="A67" s="168"/>
      <c r="B67" s="168"/>
      <c r="C67" s="168"/>
      <c r="D67" s="175" t="s">
        <v>273</v>
      </c>
      <c r="E67" s="176"/>
      <c r="F67" s="7"/>
      <c r="G67" s="89" t="s">
        <v>274</v>
      </c>
      <c r="H67" s="7"/>
      <c r="I67" s="168"/>
      <c r="J67" s="168"/>
      <c r="K67" s="107"/>
      <c r="L67" s="90"/>
      <c r="M67" s="6"/>
      <c r="N67" s="6"/>
      <c r="O67" s="200" t="s">
        <v>292</v>
      </c>
      <c r="P67" s="186">
        <f>(N$71-P$66)*0.75</f>
        <v>0</v>
      </c>
      <c r="Q67" s="186">
        <f>(M75-Q66)*0.9</f>
        <v>0</v>
      </c>
    </row>
    <row r="68" spans="1:21" ht="36.75" thickBot="1" x14ac:dyDescent="0.4">
      <c r="A68" s="168"/>
      <c r="B68" s="168"/>
      <c r="C68" s="168"/>
      <c r="D68" s="168"/>
      <c r="E68" s="168"/>
      <c r="F68" s="169"/>
      <c r="G68" s="169"/>
      <c r="H68" s="169"/>
      <c r="I68" s="169"/>
      <c r="J68" s="169"/>
      <c r="K68" s="108"/>
      <c r="L68" s="90"/>
      <c r="M68" s="6"/>
      <c r="N68" s="6"/>
      <c r="O68" s="200" t="s">
        <v>293</v>
      </c>
      <c r="P68" s="186">
        <f>(N$71-P$66)*0.5</f>
        <v>0</v>
      </c>
      <c r="Q68" s="186">
        <f>Q67</f>
        <v>0</v>
      </c>
      <c r="T68" s="6"/>
      <c r="U68" s="91"/>
    </row>
    <row r="69" spans="1:21" ht="189" customHeight="1" thickBot="1" x14ac:dyDescent="0.3">
      <c r="A69" s="168"/>
      <c r="B69" s="168"/>
      <c r="C69" s="168"/>
      <c r="D69" s="168"/>
      <c r="E69" s="168"/>
      <c r="F69" s="170" t="s">
        <v>275</v>
      </c>
      <c r="G69" s="171"/>
      <c r="H69" s="171"/>
      <c r="I69" s="171"/>
      <c r="J69" s="172"/>
      <c r="K69" s="201"/>
      <c r="L69" s="90"/>
      <c r="T69" s="6"/>
      <c r="U69" s="6"/>
    </row>
    <row r="70" spans="1:21" ht="235.5" customHeight="1" thickBot="1" x14ac:dyDescent="0.3">
      <c r="A70" s="168"/>
      <c r="B70" s="168"/>
      <c r="C70" s="168"/>
      <c r="D70" s="168"/>
      <c r="E70" s="168"/>
      <c r="F70" s="170" t="s">
        <v>276</v>
      </c>
      <c r="G70" s="173"/>
      <c r="H70" s="173"/>
      <c r="I70" s="173"/>
      <c r="J70" s="174"/>
      <c r="K70" s="202"/>
      <c r="L70" s="92"/>
      <c r="M70" s="92"/>
      <c r="N70" s="92"/>
      <c r="O70" s="92"/>
      <c r="P70" s="92"/>
      <c r="Q70" s="92"/>
      <c r="R70" s="92"/>
      <c r="S70" s="92"/>
      <c r="T70" s="6"/>
      <c r="U70" s="6"/>
    </row>
    <row r="71" spans="1:21" x14ac:dyDescent="0.25">
      <c r="L71" s="203"/>
      <c r="M71" s="204" t="s">
        <v>277</v>
      </c>
      <c r="N71" s="205">
        <f>SUM(N5:N70)</f>
        <v>123</v>
      </c>
      <c r="O71" s="205">
        <f>SUM(O5:O70)</f>
        <v>0</v>
      </c>
    </row>
    <row r="72" spans="1:21" x14ac:dyDescent="0.25">
      <c r="L72" s="203"/>
      <c r="M72" s="204" t="s">
        <v>278</v>
      </c>
      <c r="N72" s="205">
        <f>N71*0.75</f>
        <v>92.25</v>
      </c>
      <c r="O72" s="203"/>
    </row>
    <row r="73" spans="1:21" x14ac:dyDescent="0.25">
      <c r="L73" s="203"/>
      <c r="M73" s="204" t="s">
        <v>279</v>
      </c>
      <c r="N73" s="205">
        <f>N71*0.5</f>
        <v>61.5</v>
      </c>
      <c r="O73" s="203"/>
    </row>
    <row r="74" spans="1:21" x14ac:dyDescent="0.25">
      <c r="L74" s="203"/>
      <c r="M74" s="203"/>
      <c r="N74" s="203"/>
      <c r="O74" s="203"/>
    </row>
    <row r="75" spans="1:21" x14ac:dyDescent="0.25">
      <c r="L75" s="203"/>
      <c r="M75" s="203">
        <f>COUNTIF(M5:M65,"obligatorisch")</f>
        <v>29</v>
      </c>
      <c r="N75" s="203">
        <f>N76-0.1</f>
        <v>26</v>
      </c>
      <c r="O75" s="203">
        <f>COUNTIF(O5:O65,"OK")</f>
        <v>0</v>
      </c>
    </row>
    <row r="76" spans="1:21" x14ac:dyDescent="0.25">
      <c r="L76" s="203"/>
      <c r="M76" s="203">
        <f>COUNTIF(M5:M65,"obligatorisch")</f>
        <v>29</v>
      </c>
      <c r="N76" s="203">
        <f>M76*0.9</f>
        <v>26.1</v>
      </c>
      <c r="O76" s="203"/>
    </row>
    <row r="77" spans="1:21" x14ac:dyDescent="0.25">
      <c r="L77" s="203"/>
      <c r="M77" s="14"/>
      <c r="N77" s="14"/>
      <c r="O77" s="203"/>
    </row>
  </sheetData>
  <sheetProtection algorithmName="SHA-512" hashValue="mPy0ctMOy9DA6R8YhMa5dYS31Nh0vWeSt/gzlblod1y2fsYF0Z201g8ouw7X7mw5dpiOv4sQwFinREVTztF0jw==" saltValue="J+BiVeH4ayCrozM+vGRNxg==" spinCount="100000" sheet="1" objects="1" scenarios="1"/>
  <dataConsolidate link="1"/>
  <mergeCells count="102">
    <mergeCell ref="A66:J66"/>
    <mergeCell ref="A67:C67"/>
    <mergeCell ref="D67:E67"/>
    <mergeCell ref="I67:J67"/>
    <mergeCell ref="A68:E70"/>
    <mergeCell ref="F68:J68"/>
    <mergeCell ref="F69:J69"/>
    <mergeCell ref="F70:J70"/>
    <mergeCell ref="I62:I63"/>
    <mergeCell ref="J62:J63"/>
    <mergeCell ref="K62:K63"/>
    <mergeCell ref="N62:N63"/>
    <mergeCell ref="O62:O63"/>
    <mergeCell ref="A64:A65"/>
    <mergeCell ref="L64:L65"/>
    <mergeCell ref="J54:J57"/>
    <mergeCell ref="K54:K57"/>
    <mergeCell ref="N54:N57"/>
    <mergeCell ref="O54:O57"/>
    <mergeCell ref="A60:A63"/>
    <mergeCell ref="L60:L63"/>
    <mergeCell ref="B62:B63"/>
    <mergeCell ref="C62:C63"/>
    <mergeCell ref="E62:E63"/>
    <mergeCell ref="H62:H63"/>
    <mergeCell ref="A47:A52"/>
    <mergeCell ref="L47:L52"/>
    <mergeCell ref="T48:T49"/>
    <mergeCell ref="T51:T53"/>
    <mergeCell ref="A53:A59"/>
    <mergeCell ref="L53:L59"/>
    <mergeCell ref="C54:C57"/>
    <mergeCell ref="E54:E57"/>
    <mergeCell ref="H54:H57"/>
    <mergeCell ref="I54:I57"/>
    <mergeCell ref="C45:C46"/>
    <mergeCell ref="E45:E46"/>
    <mergeCell ref="H45:H46"/>
    <mergeCell ref="I45:I46"/>
    <mergeCell ref="J45:J46"/>
    <mergeCell ref="K45:K46"/>
    <mergeCell ref="N34:N35"/>
    <mergeCell ref="O34:O35"/>
    <mergeCell ref="T35:T36"/>
    <mergeCell ref="T37:T38"/>
    <mergeCell ref="T42:T43"/>
    <mergeCell ref="T44:T45"/>
    <mergeCell ref="N45:N46"/>
    <mergeCell ref="O45:O46"/>
    <mergeCell ref="A33:A46"/>
    <mergeCell ref="L33:L46"/>
    <mergeCell ref="B34:B35"/>
    <mergeCell ref="C34:C35"/>
    <mergeCell ref="E34:E35"/>
    <mergeCell ref="H34:H35"/>
    <mergeCell ref="I34:I35"/>
    <mergeCell ref="J34:J35"/>
    <mergeCell ref="K34:K35"/>
    <mergeCell ref="B45:B46"/>
    <mergeCell ref="T18:T19"/>
    <mergeCell ref="T21:T22"/>
    <mergeCell ref="A23:A32"/>
    <mergeCell ref="L23:L32"/>
    <mergeCell ref="T23:T24"/>
    <mergeCell ref="T25:T26"/>
    <mergeCell ref="T27:T28"/>
    <mergeCell ref="T29:T30"/>
    <mergeCell ref="T31:T32"/>
    <mergeCell ref="J12:J13"/>
    <mergeCell ref="K12:K13"/>
    <mergeCell ref="N12:N13"/>
    <mergeCell ref="O12:O13"/>
    <mergeCell ref="T14:T15"/>
    <mergeCell ref="T16:T17"/>
    <mergeCell ref="B12:B13"/>
    <mergeCell ref="C12:C13"/>
    <mergeCell ref="D12:D13"/>
    <mergeCell ref="E12:E13"/>
    <mergeCell ref="H12:H13"/>
    <mergeCell ref="I12:I13"/>
    <mergeCell ref="I9:I11"/>
    <mergeCell ref="J9:J11"/>
    <mergeCell ref="K9:K11"/>
    <mergeCell ref="N9:N11"/>
    <mergeCell ref="O9:O11"/>
    <mergeCell ref="T10:T11"/>
    <mergeCell ref="A4:B4"/>
    <mergeCell ref="C4:E4"/>
    <mergeCell ref="A5:A22"/>
    <mergeCell ref="L5:L22"/>
    <mergeCell ref="T6:T7"/>
    <mergeCell ref="T8:T9"/>
    <mergeCell ref="B9:B11"/>
    <mergeCell ref="C9:C11"/>
    <mergeCell ref="E9:E11"/>
    <mergeCell ref="H9:H11"/>
    <mergeCell ref="G1:I1"/>
    <mergeCell ref="P1:Q2"/>
    <mergeCell ref="R1:S2"/>
    <mergeCell ref="A2:E2"/>
    <mergeCell ref="G2:I3"/>
    <mergeCell ref="A3:E3"/>
  </mergeCells>
  <conditionalFormatting sqref="F67">
    <cfRule type="notContainsBlanks" dxfId="12" priority="13" stopIfTrue="1">
      <formula>LEN(TRIM(F67))&gt;0</formula>
    </cfRule>
  </conditionalFormatting>
  <conditionalFormatting sqref="H67">
    <cfRule type="notContainsBlanks" dxfId="11" priority="12" stopIfTrue="1">
      <formula>LEN(TRIM(H67))&gt;0</formula>
    </cfRule>
  </conditionalFormatting>
  <conditionalFormatting sqref="F2">
    <cfRule type="notContainsBlanks" dxfId="10" priority="11" stopIfTrue="1">
      <formula>LEN(TRIM(F2))&gt;0</formula>
    </cfRule>
  </conditionalFormatting>
  <conditionalFormatting sqref="Q4">
    <cfRule type="cellIs" dxfId="9" priority="6" operator="greaterThanOrEqual">
      <formula>$N$75</formula>
    </cfRule>
    <cfRule type="cellIs" dxfId="8" priority="7" operator="lessThan">
      <formula>$N$75</formula>
    </cfRule>
  </conditionalFormatting>
  <conditionalFormatting sqref="P4">
    <cfRule type="cellIs" dxfId="7" priority="8" stopIfTrue="1" operator="lessThan">
      <formula>$N$73</formula>
    </cfRule>
    <cfRule type="cellIs" dxfId="6" priority="9" stopIfTrue="1" operator="between">
      <formula>$N$73</formula>
      <formula>$N$72</formula>
    </cfRule>
    <cfRule type="cellIs" dxfId="5" priority="10" stopIfTrue="1" operator="greaterThanOrEqual">
      <formula>$N$72</formula>
    </cfRule>
  </conditionalFormatting>
  <conditionalFormatting sqref="S4">
    <cfRule type="cellIs" dxfId="4" priority="1" operator="greaterThanOrEqual">
      <formula>$Q$67</formula>
    </cfRule>
    <cfRule type="cellIs" dxfId="3" priority="2" operator="lessThan">
      <formula>$Q$67</formula>
    </cfRule>
  </conditionalFormatting>
  <conditionalFormatting sqref="R4">
    <cfRule type="cellIs" dxfId="2" priority="3" stopIfTrue="1" operator="lessThan">
      <formula>$P$68</formula>
    </cfRule>
    <cfRule type="cellIs" dxfId="1" priority="4" stopIfTrue="1" operator="between">
      <formula>$P$68</formula>
      <formula>$P$67</formula>
    </cfRule>
    <cfRule type="cellIs" dxfId="0" priority="5" stopIfTrue="1" operator="greaterThanOrEqual">
      <formula>$P$67</formula>
    </cfRule>
  </conditionalFormatting>
  <dataValidations count="27">
    <dataValidation type="list" allowBlank="1" sqref="I58" xr:uid="{0BED4671-AA71-4749-B8E8-A28A1A825765}">
      <formula1>$U$51:$U$53</formula1>
    </dataValidation>
    <dataValidation type="list" allowBlank="1" sqref="I65" xr:uid="{C1C1B6FB-D862-4FC0-B2B8-950785DB86F9}">
      <formula1>$U$50</formula1>
    </dataValidation>
    <dataValidation type="list" allowBlank="1" sqref="I45:I46" xr:uid="{9127003A-B02E-4466-A4BB-A255B32B5685}">
      <formula1>$U$40</formula1>
    </dataValidation>
    <dataValidation type="list" allowBlank="1" sqref="I61" xr:uid="{459F7588-8822-4AFE-ACB5-F796941EF8B9}">
      <formula1>$U$48:$U$49</formula1>
    </dataValidation>
    <dataValidation type="list" allowBlank="1" sqref="I53" xr:uid="{B5E191AE-7682-4CE6-8FD8-1E9A9480A2BB}">
      <formula1>$U$44:$U$45</formula1>
    </dataValidation>
    <dataValidation type="list" allowBlank="1" sqref="I54 I59 I50:I52" xr:uid="{946498D8-4C3C-4C65-A7D9-5CE2188DE404}">
      <formula1>$U$42:$U$43</formula1>
    </dataValidation>
    <dataValidation type="list" allowBlank="1" sqref="I48" xr:uid="{DF87C556-3A51-4960-8E70-F448220AD115}">
      <formula1>$U$41</formula1>
    </dataValidation>
    <dataValidation type="list" allowBlank="1" sqref="I42" xr:uid="{0683281B-D2F1-4C22-95F1-C7AB62B3A833}">
      <formula1>$U$39</formula1>
    </dataValidation>
    <dataValidation type="list" allowBlank="1" sqref="I43 I36:I41" xr:uid="{C8CDB8EB-8559-4E3F-A5BD-A47A162405A7}">
      <formula1>$U$37:$U$38</formula1>
    </dataValidation>
    <dataValidation type="list" allowBlank="1" sqref="I33" xr:uid="{E74CC22B-436E-48BF-8F05-2804D1016F9A}">
      <formula1>$U$35:$U$36</formula1>
    </dataValidation>
    <dataValidation type="list" allowBlank="1" sqref="I27" xr:uid="{04DD9471-C156-4B1F-9323-26553A53E2B3}">
      <formula1>$U$33</formula1>
    </dataValidation>
    <dataValidation type="list" allowBlank="1" sqref="I26" xr:uid="{4554AC9D-1916-4E3A-BC3F-EA11EB0CD815}">
      <formula1>$U$31:$U$32</formula1>
    </dataValidation>
    <dataValidation type="list" allowBlank="1" sqref="I25" xr:uid="{5D810914-0521-4409-A4B3-C5B44E942E39}">
      <formula1>$U$29:$U$30</formula1>
    </dataValidation>
    <dataValidation type="list" allowBlank="1" sqref="I24 I28:I32 I64" xr:uid="{39021786-8435-455D-B2D2-32CCC26C0BEB}">
      <formula1>$U$27:$U$28</formula1>
    </dataValidation>
    <dataValidation type="list" errorStyle="information" allowBlank="1" prompt="_x000a_" sqref="I34:I35 I60 I49 I47 I44 I5:I6 I20 I62:I63 I8" xr:uid="{A6A612BD-3920-4860-B589-CCEAE62F4FB7}">
      <formula1>$U$5</formula1>
    </dataValidation>
    <dataValidation type="list" allowBlank="1" sqref="I23" xr:uid="{B001C072-CA90-4B5D-A732-04A1D1BC5F8C}">
      <formula1>$U$25:$U$26</formula1>
    </dataValidation>
    <dataValidation type="list" errorStyle="information" allowBlank="1" sqref="I12:I13" xr:uid="{BD0216FB-65C4-40B1-A4BC-8706948CDDCB}">
      <formula1>$U$10:$U$11</formula1>
    </dataValidation>
    <dataValidation type="list" errorStyle="information" allowBlank="1" sqref="I9:I11" xr:uid="{6F5EE2A4-7042-4742-9811-7AB2E66FB88F}">
      <formula1>$U$8:$U$9</formula1>
    </dataValidation>
    <dataValidation type="list" errorStyle="information" allowBlank="1" promptTitle="Beleg" prompt="_x000a_" sqref="I22" xr:uid="{77DBA1D4-B358-4E40-9042-682A21135B36}">
      <formula1>$U$23:$U$24</formula1>
    </dataValidation>
    <dataValidation type="list" errorStyle="information" allowBlank="1" prompt="_x000a_" sqref="I21" xr:uid="{72192825-0DD3-49C9-844B-DF4E955394E9}">
      <formula1>$U$21:$U$22</formula1>
    </dataValidation>
    <dataValidation type="list" errorStyle="information" allowBlank="1" prompt="_x000a_" sqref="I19" xr:uid="{0B9770E4-779E-45AA-9FA2-13E71EBBFE6E}">
      <formula1>$U$20</formula1>
    </dataValidation>
    <dataValidation type="list" errorStyle="information" allowBlank="1" showInputMessage="1" showErrorMessage="1" sqref="I18" xr:uid="{6D92DC21-EAFD-4F78-BFE4-20F7DBFE7C24}">
      <formula1>$U$18:$U$19</formula1>
    </dataValidation>
    <dataValidation type="list" errorStyle="information" allowBlank="1" prompt="_x000a_" sqref="I17" xr:uid="{BCB344EF-85BC-4B70-BD0A-1FD7E16BC706}">
      <formula1>$U$16:$U$17</formula1>
    </dataValidation>
    <dataValidation type="list" errorStyle="information" allowBlank="1" prompt="_x000a_" sqref="I16" xr:uid="{2CB30D09-5FCA-4D74-8918-B661E6778548}">
      <formula1>$U$14:$U$15</formula1>
    </dataValidation>
    <dataValidation type="list" errorStyle="information" allowBlank="1" prompt="_x000a_" sqref="I15" xr:uid="{954A4835-EB85-4121-8118-7BA8EB30AEED}">
      <formula1>$U$13</formula1>
    </dataValidation>
    <dataValidation type="list" errorStyle="information" allowBlank="1" prompt="_x000a_" sqref="I14" xr:uid="{FCB520B4-49C2-44D9-A54C-62CE1626F041}">
      <formula1>$U$12</formula1>
    </dataValidation>
    <dataValidation type="list" errorStyle="information" allowBlank="1" sqref="I7" xr:uid="{A42F4DDC-11C2-4ACF-98DC-C195AD1C934C}">
      <formula1>$U$7:$U$8</formula1>
    </dataValidation>
  </dataValidations>
  <pageMargins left="0.7" right="0.7" top="0.78740157499999996" bottom="0.78740157499999996" header="0.3" footer="0.3"/>
  <pageSetup paperSize="9" orientation="landscape" verticalDpi="0" r:id="rId1"/>
  <rowBreaks count="2" manualBreakCount="2">
    <brk id="22" max="16383" man="1"/>
    <brk id="46" max="16383" man="1"/>
  </rowBreaks>
  <colBreaks count="1" manualBreakCount="1">
    <brk id="6"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2049" r:id="rId4" name="Option Button 1">
              <controlPr defaultSize="0" autoFill="0" autoLine="0" autoPict="0" altText="">
                <anchor moveWithCells="1" sizeWithCells="1">
                  <from>
                    <xdr:col>5</xdr:col>
                    <xdr:colOff>3581400</xdr:colOff>
                    <xdr:row>0</xdr:row>
                    <xdr:rowOff>228600</xdr:rowOff>
                  </from>
                  <to>
                    <xdr:col>5</xdr:col>
                    <xdr:colOff>4295775</xdr:colOff>
                    <xdr:row>0</xdr:row>
                    <xdr:rowOff>714375</xdr:rowOff>
                  </to>
                </anchor>
              </controlPr>
            </control>
          </mc:Choice>
        </mc:AlternateContent>
        <mc:AlternateContent xmlns:mc="http://schemas.openxmlformats.org/markup-compatibility/2006">
          <mc:Choice Requires="x14">
            <control shapeId="2050" r:id="rId5" name="Option Button 2">
              <controlPr defaultSize="0" autoFill="0" autoLine="0" autoPict="0" altText="">
                <anchor moveWithCells="1" sizeWithCells="1">
                  <from>
                    <xdr:col>5</xdr:col>
                    <xdr:colOff>171450</xdr:colOff>
                    <xdr:row>0</xdr:row>
                    <xdr:rowOff>228600</xdr:rowOff>
                  </from>
                  <to>
                    <xdr:col>5</xdr:col>
                    <xdr:colOff>904875</xdr:colOff>
                    <xdr:row>0</xdr:row>
                    <xdr:rowOff>733425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1</vt:i4>
      </vt:variant>
      <vt:variant>
        <vt:lpstr>Intervalli denominati</vt:lpstr>
      </vt:variant>
      <vt:variant>
        <vt:i4>1</vt:i4>
      </vt:variant>
    </vt:vector>
  </HeadingPairs>
  <TitlesOfParts>
    <vt:vector size="2" baseType="lpstr">
      <vt:lpstr>Märkte_Kulinarik_Feste_Outdoor</vt:lpstr>
      <vt:lpstr>Märkte_Kulinarik_Feste_Outdoor!Area_stampa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Poznanski, Elisa</dc:creator>
  <cp:lastModifiedBy>Poznanski, Elisa</cp:lastModifiedBy>
  <dcterms:created xsi:type="dcterms:W3CDTF">2024-04-19T15:50:16Z</dcterms:created>
  <dcterms:modified xsi:type="dcterms:W3CDTF">2024-07-04T12:27:55Z</dcterms:modified>
</cp:coreProperties>
</file>