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mt 24.3 - Ufficio 24.3\16 WEB\2026\"/>
    </mc:Choice>
  </mc:AlternateContent>
  <xr:revisionPtr revIDLastSave="0" documentId="8_{2D9D86D7-91C7-4EAE-8679-2A6073AE9612}" xr6:coauthVersionLast="47" xr6:coauthVersionMax="47" xr10:uidLastSave="{00000000-0000-0000-0000-000000000000}"/>
  <bookViews>
    <workbookView xWindow="-120" yWindow="-120" windowWidth="25440" windowHeight="15390" xr2:uid="{5D6B9567-DCCC-4B8D-9314-98D98F475E28}"/>
  </bookViews>
  <sheets>
    <sheet name="Personale  Personal" sheetId="5" r:id="rId1"/>
    <sheet name="Disabilità Behinderung" sheetId="1" r:id="rId2"/>
    <sheet name="Psichiatria Psychiatrie" sheetId="3" r:id="rId3"/>
    <sheet name="Dipendenze Abhängigkeiten" sheetId="4" r:id="rId4"/>
    <sheet name="Trainingswohnung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1" i="5" l="1"/>
  <c r="B6" i="5"/>
  <c r="D48" i="5"/>
  <c r="D26" i="5"/>
  <c r="D51" i="5" s="1"/>
  <c r="C26" i="5"/>
  <c r="B26" i="5"/>
  <c r="B51" i="5" s="1"/>
  <c r="D25" i="5"/>
  <c r="E30" i="4"/>
  <c r="D30" i="4"/>
  <c r="E28" i="4"/>
  <c r="D28" i="4"/>
  <c r="E26" i="4"/>
  <c r="D26" i="4"/>
  <c r="E24" i="4"/>
  <c r="D24" i="4"/>
  <c r="D47" i="5"/>
  <c r="D46" i="5"/>
  <c r="D44" i="5"/>
  <c r="D43" i="5"/>
  <c r="D33" i="5"/>
  <c r="D34" i="5"/>
  <c r="D35" i="5"/>
  <c r="D36" i="5"/>
  <c r="D37" i="5"/>
  <c r="D38" i="5"/>
  <c r="D39" i="5"/>
  <c r="D40" i="5"/>
  <c r="D41" i="5"/>
  <c r="D32" i="5"/>
  <c r="D23" i="5"/>
  <c r="D22" i="5"/>
  <c r="D21" i="5"/>
  <c r="D18" i="5"/>
  <c r="D17" i="5"/>
  <c r="D16" i="5"/>
  <c r="D15" i="5"/>
  <c r="D14" i="5"/>
  <c r="D13" i="5"/>
  <c r="C48" i="5"/>
  <c r="B48" i="5"/>
  <c r="C12" i="3"/>
  <c r="C12" i="6" l="1"/>
  <c r="C13" i="6" s="1"/>
  <c r="C11" i="6"/>
  <c r="C14" i="6" s="1"/>
  <c r="C15" i="6" s="1"/>
  <c r="E31" i="4"/>
  <c r="D31" i="4"/>
  <c r="C12" i="4"/>
  <c r="C13" i="4" s="1"/>
  <c r="C11" i="4"/>
  <c r="C14" i="4" s="1"/>
  <c r="C15" i="4" s="1"/>
  <c r="E28" i="3"/>
  <c r="C15" i="3"/>
  <c r="C16" i="3" s="1"/>
  <c r="F35" i="3"/>
  <c r="E35" i="3"/>
  <c r="D35" i="3"/>
  <c r="F34" i="3"/>
  <c r="E34" i="3"/>
  <c r="D34" i="3"/>
  <c r="F32" i="3"/>
  <c r="E32" i="3"/>
  <c r="D32" i="3"/>
  <c r="F30" i="3"/>
  <c r="E30" i="3"/>
  <c r="D30" i="3"/>
  <c r="F28" i="3"/>
  <c r="D28" i="3"/>
  <c r="C13" i="3"/>
  <c r="C14" i="3" s="1"/>
  <c r="E32" i="4" l="1"/>
  <c r="E34" i="4" s="1"/>
  <c r="E35" i="4" s="1"/>
  <c r="E36" i="4" s="1"/>
  <c r="E37" i="4" s="1"/>
  <c r="D32" i="4"/>
  <c r="D33" i="4" s="1"/>
  <c r="E36" i="3"/>
  <c r="F36" i="3"/>
  <c r="D36" i="3"/>
  <c r="D34" i="4" l="1"/>
  <c r="D35" i="4" s="1"/>
  <c r="D36" i="4" s="1"/>
  <c r="D37" i="4" s="1"/>
  <c r="E33" i="4"/>
  <c r="F37" i="3"/>
  <c r="F38" i="3"/>
  <c r="F39" i="3" s="1"/>
  <c r="F40" i="3" s="1"/>
  <c r="F41" i="3" s="1"/>
  <c r="E37" i="3"/>
  <c r="E38" i="3"/>
  <c r="E39" i="3" s="1"/>
  <c r="E40" i="3" s="1"/>
  <c r="E41" i="3" s="1"/>
  <c r="D37" i="3"/>
  <c r="D38" i="3"/>
  <c r="D39" i="3" s="1"/>
  <c r="D40" i="3" s="1"/>
  <c r="D41" i="3" s="1"/>
  <c r="H13" i="5" l="1"/>
  <c r="H83" i="1"/>
  <c r="G83" i="1"/>
  <c r="F83" i="1"/>
  <c r="E83" i="1"/>
  <c r="D83" i="1"/>
  <c r="H82" i="1"/>
  <c r="G82" i="1"/>
  <c r="F82" i="1"/>
  <c r="E82" i="1"/>
  <c r="D82" i="1"/>
  <c r="I81" i="1"/>
  <c r="H80" i="1"/>
  <c r="G80" i="1"/>
  <c r="F80" i="1"/>
  <c r="E80" i="1"/>
  <c r="D80" i="1"/>
  <c r="I79" i="1"/>
  <c r="H78" i="1"/>
  <c r="G78" i="1"/>
  <c r="F78" i="1"/>
  <c r="E78" i="1"/>
  <c r="D78" i="1"/>
  <c r="I77" i="1"/>
  <c r="H76" i="1"/>
  <c r="G76" i="1"/>
  <c r="F76" i="1"/>
  <c r="E76" i="1"/>
  <c r="D76" i="1"/>
  <c r="I75" i="1"/>
  <c r="G36" i="1"/>
  <c r="G37" i="1" s="1"/>
  <c r="F36" i="1"/>
  <c r="F37" i="1" s="1"/>
  <c r="E36" i="1"/>
  <c r="E37" i="1" s="1"/>
  <c r="D36" i="1"/>
  <c r="D37" i="1" s="1"/>
  <c r="C36" i="1"/>
  <c r="C37" i="1" s="1"/>
  <c r="G35" i="1"/>
  <c r="F35" i="1"/>
  <c r="E35" i="1"/>
  <c r="D35" i="1"/>
  <c r="C35" i="1"/>
  <c r="H34" i="1"/>
  <c r="C12" i="1"/>
  <c r="C13" i="1" s="1"/>
  <c r="C11" i="1"/>
  <c r="C14" i="1" s="1"/>
  <c r="C15" i="1" s="1"/>
  <c r="I83" i="1" l="1"/>
  <c r="H35" i="1"/>
  <c r="H38" i="1" s="1"/>
  <c r="I80" i="1"/>
  <c r="E84" i="1"/>
  <c r="E86" i="1" s="1"/>
  <c r="E87" i="1" s="1"/>
  <c r="F84" i="1"/>
  <c r="F85" i="1" s="1"/>
  <c r="I78" i="1"/>
  <c r="H37" i="1"/>
  <c r="I82" i="1"/>
  <c r="G84" i="1"/>
  <c r="H36" i="1"/>
  <c r="D84" i="1"/>
  <c r="H84" i="1"/>
  <c r="I76" i="1"/>
  <c r="F86" i="1" l="1"/>
  <c r="F87" i="1" s="1"/>
  <c r="E85" i="1"/>
  <c r="H39" i="1"/>
  <c r="D86" i="1"/>
  <c r="I84" i="1"/>
  <c r="D85" i="1"/>
  <c r="G86" i="1"/>
  <c r="G87" i="1" s="1"/>
  <c r="G85" i="1"/>
  <c r="H86" i="1"/>
  <c r="H87" i="1" s="1"/>
  <c r="H85" i="1"/>
  <c r="I85" i="1" l="1"/>
  <c r="I88" i="1" s="1"/>
  <c r="I89" i="1" s="1"/>
  <c r="I86" i="1"/>
  <c r="D87" i="1"/>
  <c r="I87" i="1" s="1"/>
  <c r="I13" i="5" l="1"/>
  <c r="C52" i="1" l="1"/>
  <c r="C54" i="1" l="1"/>
  <c r="C53" i="1"/>
</calcChain>
</file>

<file path=xl/sharedStrings.xml><?xml version="1.0" encoding="utf-8"?>
<sst xmlns="http://schemas.openxmlformats.org/spreadsheetml/2006/main" count="230" uniqueCount="111">
  <si>
    <t xml:space="preserve">Servizi ambito DISABILITÀ - Dienste Bereich BEHINDERUNG </t>
  </si>
  <si>
    <t xml:space="preserve">Per calcolare il parametro inserire nella casella gialla  il n. utenti </t>
  </si>
  <si>
    <t>Um den Parameter zu berechnen, geben Sie in das gelbe Feld die Anzahl der Nutzer/innen ein</t>
  </si>
  <si>
    <t xml:space="preserve">Numero utenti 
Anzahl der Nutzer/innen </t>
  </si>
  <si>
    <t>Standard di personale arrotandato
 Personalstandard gerundet</t>
  </si>
  <si>
    <t>evenutuale diminizione fino al 20%
mögliche Verringerung bis 20%</t>
  </si>
  <si>
    <t>Per calcolare il parametro inserire nella casella gialla  il n. utenti suddiviso per livello di non autosufficienza</t>
  </si>
  <si>
    <t>Um den Parameter zu berechnen, geben Sie in das gelbe Feld die Anzahl der Nutzer/innen nach Pflegestufe ein</t>
  </si>
  <si>
    <t>RESIDENZA e COMUNITÀ ALLOGGIO AD ASSISTENZA CONTINUATIVA
WOHNHAUS UND VOLLBETREUTE WOHNGEMEINSCHAFT</t>
  </si>
  <si>
    <t>tot</t>
  </si>
  <si>
    <t>livelli Pflege - Pfegestufe →</t>
  </si>
  <si>
    <t>Suddivisione degli  utenti per livello Pflege
Unterteilung der Nutzer/innen nach Pflegestufe</t>
  </si>
  <si>
    <t xml:space="preserve">Residenza 24 h </t>
  </si>
  <si>
    <t>Wohnhaus 24 h</t>
  </si>
  <si>
    <t>Standard Residenza senza eventuale diminuzione 
Standard Wohnhaus ohne mögliche Verringerung</t>
  </si>
  <si>
    <t>Standard semiresidenziale  senza eventuale diminuzione
teilstationärer Standard ohne mögliche Verringerung</t>
  </si>
  <si>
    <t xml:space="preserve"> COMUNITÀ ALLOGGIO 
WOHNGEMEINSCHAFT</t>
  </si>
  <si>
    <t>Per calcolare il parametro inserire nella casella gialla  il n. utenti suddiviso per livello di non autosufficienza e per tipo di frequenza!</t>
  </si>
  <si>
    <t>N. teste - Anzahl Köpfe</t>
  </si>
  <si>
    <t xml:space="preserve">  frequenza =
Besuch =</t>
  </si>
  <si>
    <t>arrotondato
gerundet</t>
  </si>
  <si>
    <t>eventuale diminizione fino al 20%
mögliche Verringerung bis 20%</t>
  </si>
  <si>
    <r>
      <t>Inserire motivazione per la diminuzione del 20%:
Die Begr</t>
    </r>
    <r>
      <rPr>
        <b/>
        <sz val="11"/>
        <color theme="1"/>
        <rFont val="Calibri"/>
        <family val="2"/>
      </rPr>
      <t>ü</t>
    </r>
    <r>
      <rPr>
        <b/>
        <sz val="11"/>
        <color theme="1"/>
        <rFont val="Calibri"/>
        <family val="2"/>
        <scheme val="minor"/>
      </rPr>
      <t xml:space="preserve">ndung der Verringerung bis 20% einfügen:
 </t>
    </r>
  </si>
  <si>
    <t>Per calcolare il parametro inserire nella casella gialla  il n. utenti suddiviso per tipo di frequenza</t>
  </si>
  <si>
    <t>Um den Parameter zu berechnen, geben Sie in das gelbe Feld die Anzahl der Nutzer/innen nach Anwesenheit ein</t>
  </si>
  <si>
    <t>Servizio di riabilitazione lavorativa
Arbeitsrehabilitationsdienst</t>
  </si>
  <si>
    <t xml:space="preserve">Centro diurno socio-pedagogico
Sozialpädagogische Tagesstätte </t>
  </si>
  <si>
    <r>
      <t xml:space="preserve">utenti con freuenza fino a </t>
    </r>
    <r>
      <rPr>
        <b/>
        <sz val="10"/>
        <rFont val="Carlito"/>
        <family val="2"/>
      </rPr>
      <t>12</t>
    </r>
    <r>
      <rPr>
        <sz val="10"/>
        <rFont val="Carlito"/>
        <family val="2"/>
      </rPr>
      <t xml:space="preserve"> ore settimanali
Nutzer/innen mit Anwesenheit bis zu </t>
    </r>
    <r>
      <rPr>
        <b/>
        <sz val="10"/>
        <rFont val="Carlito"/>
        <family val="2"/>
      </rPr>
      <t>12</t>
    </r>
    <r>
      <rPr>
        <sz val="10"/>
        <rFont val="Carlito"/>
        <family val="2"/>
      </rPr>
      <t xml:space="preserve"> Wochenstunden</t>
    </r>
  </si>
  <si>
    <t xml:space="preserve">  frequenza =
Anwesenheit =</t>
  </si>
  <si>
    <r>
      <t xml:space="preserve">utenti con frequenza </t>
    </r>
    <r>
      <rPr>
        <b/>
        <sz val="10"/>
        <rFont val="Carlito"/>
        <family val="2"/>
      </rPr>
      <t>da 13 a 20</t>
    </r>
    <r>
      <rPr>
        <sz val="10"/>
        <rFont val="Carlito"/>
        <family val="2"/>
      </rPr>
      <t xml:space="preserve"> ore settimanali
Nutzer/innen mit Anwesenheit </t>
    </r>
    <r>
      <rPr>
        <b/>
        <sz val="10"/>
        <rFont val="Carlito"/>
        <family val="2"/>
      </rPr>
      <t>zwischen 13 und 20</t>
    </r>
    <r>
      <rPr>
        <sz val="10"/>
        <rFont val="Carlito"/>
        <family val="2"/>
      </rPr>
      <t xml:space="preserve"> Wochenstunden </t>
    </r>
  </si>
  <si>
    <r>
      <t xml:space="preserve">utenti con frequenza </t>
    </r>
    <r>
      <rPr>
        <b/>
        <sz val="10"/>
        <rFont val="Carlito"/>
        <family val="2"/>
      </rPr>
      <t xml:space="preserve">da 21 a 35 </t>
    </r>
    <r>
      <rPr>
        <sz val="10"/>
        <rFont val="Carlito"/>
        <family val="2"/>
      </rPr>
      <t xml:space="preserve">ore settimanali
Nutzer/innen mit Anwesenheit </t>
    </r>
    <r>
      <rPr>
        <b/>
        <sz val="10"/>
        <rFont val="Carlito"/>
        <family val="2"/>
      </rPr>
      <t>zwischen 21 und 35</t>
    </r>
    <r>
      <rPr>
        <sz val="10"/>
        <rFont val="Carlito"/>
        <family val="2"/>
      </rPr>
      <t xml:space="preserve"> Wochenstunden</t>
    </r>
  </si>
  <si>
    <r>
      <t xml:space="preserve">utenti con frequenza </t>
    </r>
    <r>
      <rPr>
        <b/>
        <sz val="10"/>
        <rFont val="Carlito"/>
        <family val="2"/>
      </rPr>
      <t>oltre 35</t>
    </r>
    <r>
      <rPr>
        <sz val="10"/>
        <rFont val="Carlito"/>
        <family val="2"/>
      </rPr>
      <t xml:space="preserve"> ore settimanali
Nutzer/innen mit Anwesenheit </t>
    </r>
    <r>
      <rPr>
        <b/>
        <sz val="10"/>
        <rFont val="Carlito"/>
        <family val="2"/>
      </rPr>
      <t>über 35</t>
    </r>
    <r>
      <rPr>
        <sz val="10"/>
        <rFont val="Carlito"/>
        <family val="2"/>
      </rPr>
      <t xml:space="preserve"> Wochenstunden</t>
    </r>
  </si>
  <si>
    <r>
      <t>Totale n. utenti (teste)
Anzahl Nutzer/innen (K</t>
    </r>
    <r>
      <rPr>
        <sz val="10"/>
        <rFont val="Calibri"/>
        <family val="2"/>
      </rPr>
      <t>ö</t>
    </r>
    <r>
      <rPr>
        <sz val="10"/>
        <rFont val="Carlito"/>
        <family val="2"/>
      </rPr>
      <t>pfe) insgesamt</t>
    </r>
  </si>
  <si>
    <t>servizi semiresidenziali - teilstationäre Dienste</t>
  </si>
  <si>
    <t>Servizi residenziali - stationäre Dienste</t>
  </si>
  <si>
    <r>
      <t xml:space="preserve">Numero del personale per profilo professionale – </t>
    </r>
    <r>
      <rPr>
        <b/>
        <sz val="14"/>
        <color rgb="FF000000"/>
        <rFont val="Carlito"/>
        <family val="2"/>
      </rPr>
      <t>Anzahl Personal nach Berufsbild</t>
    </r>
  </si>
  <si>
    <r>
      <t xml:space="preserve">Personale socio-pedagogico
</t>
    </r>
    <r>
      <rPr>
        <b/>
        <sz val="10"/>
        <rFont val="Carlito"/>
        <family val="2"/>
      </rPr>
      <t>Sozialpädagogisches Personal</t>
    </r>
  </si>
  <si>
    <r>
      <t xml:space="preserve">Personale con funzione di cura e di assistenza
</t>
    </r>
    <r>
      <rPr>
        <b/>
        <sz val="10"/>
        <color theme="1"/>
        <rFont val="Carlito"/>
        <family val="2"/>
      </rPr>
      <t>Personal mit Betreuungs- und Pflegeaufgaben</t>
    </r>
  </si>
  <si>
    <r>
      <t xml:space="preserve">per tipo qualifica:
</t>
    </r>
    <r>
      <rPr>
        <b/>
        <sz val="10"/>
        <rFont val="Carlito"/>
        <family val="2"/>
      </rPr>
      <t xml:space="preserve">nach Berufbild: </t>
    </r>
  </si>
  <si>
    <t xml:space="preserve">SERVIZIO POLIVANTE - POLIVANTER DIENST </t>
  </si>
  <si>
    <t xml:space="preserve"> CENTRO DI TRAINING ABITATIVO
TRAININGSWOHNUNG</t>
  </si>
  <si>
    <r>
      <rPr>
        <b/>
        <sz val="10"/>
        <color rgb="FF0000CC"/>
        <rFont val="Calibri"/>
        <family val="2"/>
        <scheme val="minor"/>
      </rPr>
      <t>Responsabile del servizio</t>
    </r>
    <r>
      <rPr>
        <b/>
        <sz val="10"/>
        <color theme="1"/>
        <rFont val="Calibri"/>
        <family val="2"/>
        <scheme val="minor"/>
      </rPr>
      <t xml:space="preserve"> - Dienstleiterin/Dienstleiter
</t>
    </r>
    <r>
      <rPr>
        <b/>
        <sz val="10"/>
        <color rgb="FF0000CC"/>
        <rFont val="Calibri"/>
        <family val="2"/>
        <scheme val="minor"/>
      </rPr>
      <t>inserire qualifica</t>
    </r>
    <r>
      <rPr>
        <b/>
        <sz val="10"/>
        <color theme="1"/>
        <rFont val="Calibri"/>
        <family val="2"/>
        <scheme val="minor"/>
      </rPr>
      <t xml:space="preserve"> - Berufsbild eintragen:</t>
    </r>
    <r>
      <rPr>
        <b/>
        <sz val="10"/>
        <color theme="1"/>
        <rFont val="Calibri"/>
        <family val="2"/>
      </rPr>
      <t>↓</t>
    </r>
  </si>
  <si>
    <t>Ore
Stunden</t>
  </si>
  <si>
    <r>
      <t xml:space="preserve">educatrice/educatore al lavoro, limitatamente ai servizi per l'occupazione lavorativa
</t>
    </r>
    <r>
      <rPr>
        <sz val="9"/>
        <rFont val="Carlito"/>
        <family val="2"/>
      </rPr>
      <t>Arbeitserzieherin/Arbeitserzieher, beschränkt auf die Dienste zur Arbeitsbeschäftigung</t>
    </r>
  </si>
  <si>
    <r>
      <t xml:space="preserve">assistente per soggetti portatori di handicap
</t>
    </r>
    <r>
      <rPr>
        <sz val="9"/>
        <rFont val="Carlito"/>
        <family val="2"/>
      </rPr>
      <t>Betreuerin/Betreuer für Menschen mit Behinderung</t>
    </r>
  </si>
  <si>
    <r>
      <t xml:space="preserve">operatrice/operatore socio-assistenziale in formazione
</t>
    </r>
    <r>
      <rPr>
        <sz val="9"/>
        <rFont val="Carlito"/>
        <family val="2"/>
      </rPr>
      <t>Sozialbetreuerin/Sozialbetreuer in Ausbildung</t>
    </r>
  </si>
  <si>
    <r>
      <t xml:space="preserve">operatrice/operatore socio-sanitario
</t>
    </r>
    <r>
      <rPr>
        <sz val="9"/>
        <rFont val="Carlito"/>
        <family val="2"/>
      </rPr>
      <t>Pflegehelferin/Pflegehelfer</t>
    </r>
  </si>
  <si>
    <r>
      <t xml:space="preserve">operatrice/operatore socio-sanitario con formazione sanitaria aggiuntiva
</t>
    </r>
    <r>
      <rPr>
        <sz val="9"/>
        <rFont val="Carlito"/>
        <family val="2"/>
      </rPr>
      <t>Pflegehelferin/Pflegehelfer mit Zusatzausbildung im Gesundheitswesen</t>
    </r>
  </si>
  <si>
    <r>
      <t xml:space="preserve">operatrice/operatore socio-sanitario in formazione
</t>
    </r>
    <r>
      <rPr>
        <sz val="9"/>
        <rFont val="Carlito"/>
        <family val="2"/>
      </rPr>
      <t>Pflegehelferin/Pflegehelfer in Ausbildung</t>
    </r>
  </si>
  <si>
    <r>
      <t xml:space="preserve">assistente geriatrica/geriatrico
</t>
    </r>
    <r>
      <rPr>
        <sz val="9"/>
        <rFont val="Carlito"/>
        <family val="2"/>
      </rPr>
      <t>Altenpflegerin/Altenpfleger und Familienhelferin/Familienhelfer</t>
    </r>
  </si>
  <si>
    <t>Data di compilazione</t>
  </si>
  <si>
    <t>Inserire i dati nelle caselle colorate - Die Daten in die farbigen Felder eintragen</t>
  </si>
  <si>
    <r>
      <t xml:space="preserve">operatore/operatrice socio-assistenziale 
</t>
    </r>
    <r>
      <rPr>
        <sz val="9"/>
        <rFont val="Carlito"/>
        <family val="2"/>
      </rPr>
      <t>Sozialbetreuerin/Sozialbetreuer</t>
    </r>
  </si>
  <si>
    <r>
      <t xml:space="preserve">assistente sociale
</t>
    </r>
    <r>
      <rPr>
        <sz val="9"/>
        <rFont val="Carlito"/>
        <family val="2"/>
      </rPr>
      <t>Sozialassistentin/Sozialassistent</t>
    </r>
  </si>
  <si>
    <r>
      <t xml:space="preserve">operatrice/operatore per l'inclusione lavorativa, limitamente ai servizi per l'occupazione lavorativa
</t>
    </r>
    <r>
      <rPr>
        <sz val="9"/>
        <rFont val="Carlito"/>
        <family val="2"/>
      </rPr>
      <t>Fachkraft für Arbeitsinklusion, beschränkt auf die Dienste zur Arbeitsbeschäftigung</t>
    </r>
  </si>
  <si>
    <r>
      <rPr>
        <i/>
        <sz val="8"/>
        <color rgb="FF0000CC"/>
        <rFont val="Calibri"/>
        <family val="2"/>
        <scheme val="minor"/>
      </rPr>
      <t>inserire solo le ore setttimanali svolte nelle funzioni socio-pedagogiche o di cura ed assistenza (escluso il tempo di coordinamento)</t>
    </r>
    <r>
      <rPr>
        <i/>
        <sz val="8"/>
        <color theme="1"/>
        <rFont val="Calibri"/>
        <family val="2"/>
        <scheme val="minor"/>
      </rPr>
      <t xml:space="preserve">
</t>
    </r>
    <r>
      <rPr>
        <i/>
        <sz val="8"/>
        <rFont val="Calibri"/>
        <family val="2"/>
        <scheme val="minor"/>
      </rPr>
      <t>nur die Wochenstunden eintragen, in denen sozialpädagogische oder Betreuungs- und Pflegeaufgaben geleisten werden (ohne die Zeit für die Koodinierung)</t>
    </r>
  </si>
  <si>
    <r>
      <t xml:space="preserve">ore trasformate in ETP
</t>
    </r>
    <r>
      <rPr>
        <b/>
        <sz val="8"/>
        <rFont val="Arial Narrow"/>
        <family val="2"/>
      </rPr>
      <t>umgewandelt in VZA</t>
    </r>
  </si>
  <si>
    <r>
      <t xml:space="preserve">operatatrice/operatore in possesso del titolo di laurea in scienze sociali
</t>
    </r>
    <r>
      <rPr>
        <sz val="9"/>
        <rFont val="Carlito"/>
        <family val="2"/>
      </rPr>
      <t>Soziologin/Soziologe und Pädagogin/Pädagoge</t>
    </r>
  </si>
  <si>
    <t>Datum der Erstellung</t>
  </si>
  <si>
    <r>
      <t xml:space="preserve">Totale personale socio-pedagogico
</t>
    </r>
    <r>
      <rPr>
        <b/>
        <sz val="9"/>
        <rFont val="Carlito"/>
        <family val="2"/>
      </rPr>
      <t>Sozialpädagogisches Personal insgesamt</t>
    </r>
  </si>
  <si>
    <r>
      <t xml:space="preserve">Totale personale con funzione di cura e di assistenza
</t>
    </r>
    <r>
      <rPr>
        <b/>
        <sz val="9"/>
        <rFont val="Carlito"/>
        <family val="2"/>
      </rPr>
      <t>Personal mit Betreuungs- und Pflegeaufgaben insgesamt</t>
    </r>
  </si>
  <si>
    <t xml:space="preserve">Inserire motivazione per la diminuzione del 20%:
Die Begründung der Verringerung bis 20% einfügen:
 </t>
  </si>
  <si>
    <t>Um den Parameter zu berechnen, geben Sie in das gelbe Feld die Anzahl der Nutzer/innen nach Pflegestufe und nach Art des Besuches ein</t>
  </si>
  <si>
    <r>
      <t xml:space="preserve">educatrice/educatore sociale, educatrice professionale socio-pedagogica/educatore professionale socio-pedagogico
</t>
    </r>
    <r>
      <rPr>
        <sz val="8.5"/>
        <rFont val="Carlito"/>
        <family val="2"/>
      </rPr>
      <t>Sozialpädagogin/Sozialpädagoge</t>
    </r>
  </si>
  <si>
    <t xml:space="preserve">Formula  per calcolare ETP </t>
  </si>
  <si>
    <t xml:space="preserve">Servizi ambito DISABILITÀ - Dienste Bereich BEHINDERUNG  </t>
  </si>
  <si>
    <r>
      <t>inserire somma ore settimanali</t>
    </r>
    <r>
      <rPr>
        <sz val="8"/>
        <color theme="1"/>
        <rFont val="Calibri"/>
        <family val="2"/>
      </rPr>
      <t>↓</t>
    </r>
  </si>
  <si>
    <t>SERVIZI SEMIRESIDENZIALI   - TEILSTATIONÄRE DIENSTE</t>
  </si>
  <si>
    <t>Parametro in h settim. x utente - 
Parameter  in Wochenstunden pro Betreuter→</t>
  </si>
  <si>
    <t>←Diviso 36 h
   geteilt durch 36h</t>
  </si>
  <si>
    <r>
      <t xml:space="preserve">altri profili professionali indicati nell’accordo di comparto per i dipendenti die Comuni, delle Comunità comprensoriali e delle A.P.S.P., le cui attività comprendono compiti pedagogici o socio-pedagogici
</t>
    </r>
    <r>
      <rPr>
        <sz val="9"/>
        <rFont val="Carlito"/>
        <family val="2"/>
      </rPr>
      <t>andere im Bereichsabkommen für die Bediensteten der Gemeinden, Bezirksgemeinschaften und Ö.B.P.B. angeführte Berufsbilder, deren Tätigkeiten pädagogische oder sozialpädagogische Aufgaben beinhalten</t>
    </r>
  </si>
  <si>
    <r>
      <t xml:space="preserve">Somma delle ore settimanali compresi i servizi aggiuntivi e il lavoro supplementare per ogni qualifica
</t>
    </r>
    <r>
      <rPr>
        <b/>
        <sz val="8"/>
        <rFont val="Arial Narrow"/>
        <family val="2"/>
      </rPr>
      <t>Summe der Wochestunden einschließlich Zusatzdienst und Zusatzarbeit für jedes Berufsbild</t>
    </r>
  </si>
  <si>
    <r>
      <rPr>
        <b/>
        <sz val="11"/>
        <color rgb="FF0000CC"/>
        <rFont val="Calibri"/>
        <family val="2"/>
        <scheme val="minor"/>
      </rPr>
      <t>Totale personale</t>
    </r>
    <r>
      <rPr>
        <b/>
        <sz val="11"/>
        <color theme="1"/>
        <rFont val="Calibri"/>
        <family val="2"/>
        <scheme val="minor"/>
      </rPr>
      <t xml:space="preserve">
Personal insgesamt</t>
    </r>
  </si>
  <si>
    <r>
      <t xml:space="preserve">ausiliaria/ausiliario socio-assistenziale
</t>
    </r>
    <r>
      <rPr>
        <sz val="9"/>
        <rFont val="Carlito"/>
        <family val="2"/>
      </rPr>
      <t>Sozialhilfekraft</t>
    </r>
  </si>
  <si>
    <r>
      <t xml:space="preserve">altri profili professionali indicati nell’accordo di comparto per i dipendenti dei Comuni, delle Comunità comprensoriali e delle A.P.S.P., le cui attività comprendono la cura e l’assistenza o la collaborazione ad attività di cura
</t>
    </r>
    <r>
      <rPr>
        <sz val="9"/>
        <rFont val="Carlito"/>
        <family val="2"/>
      </rPr>
      <t>andere im Bereichsabkommen für die Bediensteten der Gemeinden, Bezirksgemeinschaften und Ö.B.P.B. angeführte Berufsbilder, deren Tätigkeiten die Pflege und Betreuung oder die Mitarbeit bei pflegerischen Tätigkeiten beinhalten</t>
    </r>
  </si>
  <si>
    <t>Esempio di compilazione
Beispiel für das Ausfüllen</t>
  </si>
  <si>
    <t>FORMULA PER IL CALCOLO DEL PARAMETRO DEL PERSONALE - FORM DER BERECHNUNG DES PERSONALPARAMETERS</t>
  </si>
  <si>
    <t>Parametro unità di personale - n. utenti
Parameter Personal - Anzahl Nutzer/innen→</t>
  </si>
  <si>
    <t>Parametro in ore settimanali per utente 
Parameter in Wochenstunden pro Nutzer/in→</t>
  </si>
  <si>
    <t>Parametro in ore settimanali per utente 
Parameter in Wochenstunden pro Nutzer/in</t>
  </si>
  <si>
    <t>Parametro unità di personale - n. utenti
Parameter Personal - Anzahl Nutzer/innen</t>
  </si>
  <si>
    <r>
      <t xml:space="preserve">utenti con frequenza fino a </t>
    </r>
    <r>
      <rPr>
        <b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 xml:space="preserve"> ore settimanali
Nutzer/innen mit Besuch bis </t>
    </r>
    <r>
      <rPr>
        <b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 xml:space="preserve"> Stunden pro Woche </t>
    </r>
  </si>
  <si>
    <r>
      <t xml:space="preserve">utenti con frequenza </t>
    </r>
    <r>
      <rPr>
        <b/>
        <sz val="10"/>
        <rFont val="Calibri"/>
        <family val="2"/>
        <scheme val="minor"/>
      </rPr>
      <t>da 13 a 20</t>
    </r>
    <r>
      <rPr>
        <sz val="10"/>
        <rFont val="Calibri"/>
        <family val="2"/>
        <scheme val="minor"/>
      </rPr>
      <t xml:space="preserve"> ore settimanali
Nutzer/innen mit Besuch </t>
    </r>
    <r>
      <rPr>
        <b/>
        <sz val="10"/>
        <rFont val="Calibri"/>
        <family val="2"/>
        <scheme val="minor"/>
      </rPr>
      <t xml:space="preserve">von 13 bis 20 </t>
    </r>
    <r>
      <rPr>
        <sz val="10"/>
        <rFont val="Calibri"/>
        <family val="2"/>
        <scheme val="minor"/>
      </rPr>
      <t xml:space="preserve">Stunden pro Woche </t>
    </r>
  </si>
  <si>
    <r>
      <t xml:space="preserve">utenti con frequenza </t>
    </r>
    <r>
      <rPr>
        <b/>
        <sz val="10"/>
        <rFont val="Calibri"/>
        <family val="2"/>
        <scheme val="minor"/>
      </rPr>
      <t xml:space="preserve">da 21 a 35 </t>
    </r>
    <r>
      <rPr>
        <sz val="10"/>
        <rFont val="Calibri"/>
        <family val="2"/>
        <scheme val="minor"/>
      </rPr>
      <t>ore settimanali
Nutzer/innen mit Besuch von</t>
    </r>
    <r>
      <rPr>
        <b/>
        <sz val="10"/>
        <rFont val="Calibri"/>
        <family val="2"/>
        <scheme val="minor"/>
      </rPr>
      <t xml:space="preserve"> 21 bis 35</t>
    </r>
    <r>
      <rPr>
        <sz val="10"/>
        <rFont val="Calibri"/>
        <family val="2"/>
        <scheme val="minor"/>
      </rPr>
      <t xml:space="preserve"> Stunden pro Woche </t>
    </r>
  </si>
  <si>
    <r>
      <t xml:space="preserve">utenti con frequenza </t>
    </r>
    <r>
      <rPr>
        <b/>
        <sz val="10"/>
        <rFont val="Calibri"/>
        <family val="2"/>
        <scheme val="minor"/>
      </rPr>
      <t>oltre 35</t>
    </r>
    <r>
      <rPr>
        <sz val="10"/>
        <rFont val="Calibri"/>
        <family val="2"/>
        <scheme val="minor"/>
      </rPr>
      <t xml:space="preserve"> ore settimanali
Nutzer/innen mit Besuch </t>
    </r>
    <r>
      <rPr>
        <b/>
        <sz val="10"/>
        <rFont val="Calibri"/>
        <family val="2"/>
        <scheme val="minor"/>
      </rPr>
      <t>über 35</t>
    </r>
    <r>
      <rPr>
        <sz val="10"/>
        <rFont val="Calibri"/>
        <family val="2"/>
        <scheme val="minor"/>
      </rPr>
      <t xml:space="preserve">  Stunden pro Woche </t>
    </r>
  </si>
  <si>
    <t>Totale n. utenti (teste)
Anzahl Nutzer/innen (Köpfe) insgesamt</t>
  </si>
  <si>
    <t>Totale utenti in proporzione alla frequenza
 Nutzer/innen insgsamt im Verhältnis zum Besuch</t>
  </si>
  <si>
    <t>SERVIZIO PER L'OCCUPAZIONE LAVORATIVA/LABORATORIO E CENTRO DIURNO SOCIO-PEDAGOGICO
DIENST ZUR ARBEITSBESCHÄFTIGUNG/WERKSTATT UND SOZIALPÄDAGOGISCHE TAGESSTÄTTE</t>
  </si>
  <si>
    <t xml:space="preserve">Servizi ambito MALATTIE PSICHICHE  - Dienste Bereich PSYCHISCHE ERKRANKUNGEN </t>
  </si>
  <si>
    <t>Centro di training lavorativo
Berufstrainingszentrum</t>
  </si>
  <si>
    <t xml:space="preserve">Servizi ambito DIPENDENZE PATOLOGICHE - Dienste Bereich ABHÄNGIGKEITSERKRANKUNGEN </t>
  </si>
  <si>
    <r>
      <t xml:space="preserve">personale fungibile diversamente qualificato per le funzioni di cura e assistenza </t>
    </r>
    <r>
      <rPr>
        <vertAlign val="superscript"/>
        <sz val="9"/>
        <color rgb="FF0000FF"/>
        <rFont val="Carlito"/>
        <family val="2"/>
      </rPr>
      <t>1</t>
    </r>
    <r>
      <rPr>
        <sz val="9"/>
        <color rgb="FF0000FF"/>
        <rFont val="Carlito"/>
        <family val="2"/>
      </rPr>
      <t xml:space="preserve">
a</t>
    </r>
    <r>
      <rPr>
        <sz val="9"/>
        <rFont val="Carlito"/>
        <family val="2"/>
      </rPr>
      <t xml:space="preserve">nderes, ähnlich qualifiziertes Personal für die Betreuungs- und Pflegeaufgaben </t>
    </r>
    <r>
      <rPr>
        <vertAlign val="superscript"/>
        <sz val="9"/>
        <rFont val="Carlito"/>
        <family val="2"/>
      </rPr>
      <t>1</t>
    </r>
  </si>
  <si>
    <r>
      <t>personale non qualificato</t>
    </r>
    <r>
      <rPr>
        <vertAlign val="superscript"/>
        <sz val="9"/>
        <color rgb="FF0000FF"/>
        <rFont val="Carlito"/>
        <family val="2"/>
      </rPr>
      <t xml:space="preserve"> 1</t>
    </r>
    <r>
      <rPr>
        <sz val="9"/>
        <color rgb="FF0000FF"/>
        <rFont val="Carlito"/>
        <family val="2"/>
      </rPr>
      <t xml:space="preserve">
n</t>
    </r>
    <r>
      <rPr>
        <sz val="9"/>
        <rFont val="Carlito"/>
        <family val="2"/>
      </rPr>
      <t xml:space="preserve">icht qualifiziertes Personal </t>
    </r>
    <r>
      <rPr>
        <vertAlign val="superscript"/>
        <sz val="9"/>
        <rFont val="Carlito"/>
        <family val="2"/>
      </rPr>
      <t>1</t>
    </r>
  </si>
  <si>
    <r>
      <rPr>
        <vertAlign val="superscript"/>
        <sz val="8"/>
        <color theme="1"/>
        <rFont val="Calibri"/>
        <family val="2"/>
        <scheme val="minor"/>
      </rPr>
      <t xml:space="preserve">1  </t>
    </r>
    <r>
      <rPr>
        <sz val="8"/>
        <color rgb="FF0000CC"/>
        <rFont val="Calibri"/>
        <family val="2"/>
        <scheme val="minor"/>
      </rPr>
      <t>tale personale non deve supersare il limite del 45% delle risorse previste in pianta organica</t>
    </r>
    <r>
      <rPr>
        <sz val="8"/>
        <color theme="1"/>
        <rFont val="Calibri"/>
        <family val="2"/>
        <scheme val="minor"/>
      </rPr>
      <t xml:space="preserve">
   dieses Personal darf die Höchstgrenze von 45% des im Stelleplan dafür vorgesehenen Personals nicht überschreiten</t>
    </r>
  </si>
  <si>
    <r>
      <t xml:space="preserve">
N. teste
</t>
    </r>
    <r>
      <rPr>
        <b/>
        <sz val="8"/>
        <rFont val="Arial Narrow"/>
        <family val="2"/>
      </rPr>
      <t>Anzahl Köpfe</t>
    </r>
  </si>
  <si>
    <r>
      <t xml:space="preserve">ETP
</t>
    </r>
    <r>
      <rPr>
        <b/>
        <sz val="8"/>
        <rFont val="Arial Narrow"/>
        <family val="2"/>
      </rPr>
      <t>VZÄ</t>
    </r>
    <r>
      <rPr>
        <b/>
        <sz val="8"/>
        <color rgb="FF0000FF"/>
        <rFont val="Arial Narrow"/>
        <family val="2"/>
      </rPr>
      <t xml:space="preserve">
</t>
    </r>
  </si>
  <si>
    <t>=36+25+40+21</t>
  </si>
  <si>
    <t>Totale personale
 Personal insgesamt</t>
  </si>
  <si>
    <t>Diviso 36 h
   geteilt durch 36 h</t>
  </si>
  <si>
    <t>diviso 36 h
   geteilt durch 36 h</t>
  </si>
  <si>
    <t>diviso 36 h
   geteilt durch 36h</t>
  </si>
  <si>
    <r>
      <t xml:space="preserve">educatrice/educatore per disabili
</t>
    </r>
    <r>
      <rPr>
        <sz val="9"/>
        <rFont val="Carlito"/>
        <family val="2"/>
      </rPr>
      <t>Behindertenerzieherin/Behindertenerzieher</t>
    </r>
  </si>
  <si>
    <r>
      <rPr>
        <b/>
        <u/>
        <sz val="10"/>
        <color theme="1"/>
        <rFont val="Arial"/>
        <family val="2"/>
      </rPr>
      <t>Nota</t>
    </r>
    <r>
      <rPr>
        <b/>
        <sz val="10"/>
        <color theme="1"/>
        <rFont val="Arial"/>
        <family val="2"/>
      </rPr>
      <t xml:space="preserve">: Il parametro del personale è in ogni caso aumentato rispetto allo standard nel caso in cui più del 50 per cento delle e degli utenti frequenti in modalità parziale. In questo caso non è applicabile la diminuzione fino al 20%. </t>
    </r>
  </si>
  <si>
    <r>
      <rPr>
        <b/>
        <u/>
        <sz val="10"/>
        <color theme="1"/>
        <rFont val="Arial"/>
        <family val="2"/>
      </rPr>
      <t>Anmerkung</t>
    </r>
    <r>
      <rPr>
        <b/>
        <sz val="10"/>
        <color theme="1"/>
        <rFont val="Arial"/>
        <family val="2"/>
      </rPr>
      <t>: Der Personalparameter des teilstationären Dienstes ist in jedem Fall hinsichtlich des jeweiligen festgelegten Standards erhöht, wenn mehr als 50 Prozent der Nutzerinnen und Nutzer den Dienst in Teilzeit besuchen.</t>
    </r>
    <r>
      <rPr>
        <b/>
        <sz val="8"/>
        <color rgb="FF000000"/>
        <rFont val="Verdana"/>
        <family val="2"/>
      </rPr>
      <t xml:space="preserve"> </t>
    </r>
    <r>
      <rPr>
        <b/>
        <sz val="10"/>
        <color theme="1"/>
        <rFont val="Helvetica"/>
        <family val="2"/>
      </rPr>
      <t>In diesem Fall ist die Verringerung von bis zu 20% nicht anwendbar.</t>
    </r>
  </si>
  <si>
    <r>
      <rPr>
        <b/>
        <u/>
        <sz val="10"/>
        <color theme="1"/>
        <rFont val="Arial"/>
        <family val="2"/>
      </rPr>
      <t>Nota</t>
    </r>
    <r>
      <rPr>
        <b/>
        <sz val="10"/>
        <color theme="1"/>
        <rFont val="Arial"/>
        <family val="2"/>
      </rPr>
      <t>: Il parametro del personale della residenza e della comunità alloggio con assistenza continuativa per persone con disabilitá è in ogni caso aumentato rispetto allo standard nel caso in cui siano occupati posti destinati all’accoglienza per brevi periodi. In questo caso non è applicabile la diminuzione fino al 20%.</t>
    </r>
  </si>
  <si>
    <r>
      <rPr>
        <b/>
        <u/>
        <sz val="10"/>
        <color theme="1"/>
        <rFont val="Arial"/>
        <family val="2"/>
      </rPr>
      <t>Anmerkung</t>
    </r>
    <r>
      <rPr>
        <b/>
        <sz val="10"/>
        <color theme="1"/>
        <rFont val="Arial"/>
        <family val="2"/>
      </rPr>
      <t>: Der Personalparameter des Wohnhauses und der vollbetreuten Wohngemeinschaft für Menschen mit Behinderungen ist in jedem Fall hinsichtlich des jeweiligen festgelegten Standards erhöht, wenn Wohnplätze für Kurzzeitaufnahmen besetzt sind</t>
    </r>
    <r>
      <rPr>
        <b/>
        <sz val="10"/>
        <color theme="1"/>
        <rFont val="Helvetica"/>
        <family val="2"/>
      </rPr>
      <t>. In diesem Fall ist die Verringerung von bis zu 20% nicht anwendbar.</t>
    </r>
  </si>
  <si>
    <r>
      <rPr>
        <b/>
        <u/>
        <sz val="10"/>
        <color theme="1"/>
        <rFont val="Arial"/>
        <family val="2"/>
      </rPr>
      <t>Nota</t>
    </r>
    <r>
      <rPr>
        <b/>
        <sz val="10"/>
        <color theme="1"/>
        <rFont val="Arial"/>
        <family val="2"/>
      </rPr>
      <t xml:space="preserve">: Il parametro del personale è in ogni caso aumentato rispetto al rispettivo standard nel caso in cui più del 50 per cento delle e degli utenti frequenti in modalità parziale. In questo caso non è applicabile la diminuzione fino al 20%. </t>
    </r>
  </si>
  <si>
    <r>
      <t xml:space="preserve">personale fungibile diversamente qualificato per le funzioni socio-pedagogiche Aufgaben </t>
    </r>
    <r>
      <rPr>
        <vertAlign val="superscript"/>
        <sz val="9"/>
        <color rgb="FF0000FF"/>
        <rFont val="Carlito"/>
        <family val="2"/>
      </rPr>
      <t>1</t>
    </r>
    <r>
      <rPr>
        <sz val="9"/>
        <color rgb="FF0000FF"/>
        <rFont val="Carlito"/>
        <family val="2"/>
      </rPr>
      <t xml:space="preserve">
</t>
    </r>
    <r>
      <rPr>
        <sz val="9"/>
        <rFont val="Carlito"/>
        <family val="2"/>
      </rPr>
      <t xml:space="preserve">anderes, ähnlich qualifiziertes Personal für die sozialpädagogischen Aufgaben </t>
    </r>
    <r>
      <rPr>
        <vertAlign val="superscript"/>
        <sz val="9"/>
        <rFont val="Carlito"/>
        <family val="2"/>
      </rPr>
      <t>1</t>
    </r>
  </si>
  <si>
    <r>
      <rPr>
        <b/>
        <sz val="9"/>
        <color rgb="FF0000FF"/>
        <rFont val="Carlito"/>
        <family val="2"/>
      </rPr>
      <t>Qualora l’ente gestore del servizio non riesca a reperire personale qualificato con funzioni socio-pedagogiche o personale diversamente qualificato:</t>
    </r>
    <r>
      <rPr>
        <sz val="9"/>
        <color rgb="FF0000FF"/>
        <rFont val="Carlito"/>
        <family val="2"/>
      </rPr>
      <t xml:space="preserve">
-  un’operatrice/un operatore socio-assistenziale con 5 anni di esperienza temporaneamente incaricato a svolgere le funzioni socio-pedagogiche nel servizio
</t>
    </r>
    <r>
      <rPr>
        <b/>
        <sz val="9"/>
        <color theme="1"/>
        <rFont val="Carlito"/>
        <family val="2"/>
      </rPr>
      <t>Falls die Trägerkörperschaft kein qualifiziertes Personal oder ähnlich qualifiziertes Personal für die sozialpädagogischen Aufgaben findet:</t>
    </r>
    <r>
      <rPr>
        <sz val="9"/>
        <color theme="1"/>
        <rFont val="Carlito"/>
        <family val="2"/>
      </rPr>
      <t xml:space="preserve">
-  eine Sozialbetreuerin oder einen Sozialbetreuer mit mindestens 5 Jahren Erfahrung zeitbegrenzt für die sozialpädagogischen Aufgaben beauftragt</t>
    </r>
  </si>
  <si>
    <r>
      <t xml:space="preserve">Inserire la somma </t>
    </r>
    <r>
      <rPr>
        <b/>
        <sz val="9"/>
        <color theme="1"/>
        <rFont val="Calibri"/>
        <family val="2"/>
        <scheme val="minor"/>
      </rPr>
      <t>non arrontandata</t>
    </r>
    <r>
      <rPr>
        <sz val="9"/>
        <color theme="1"/>
        <rFont val="Calibri"/>
        <family val="2"/>
        <scheme val="minor"/>
      </rPr>
      <t xml:space="preserve"> risultante dalla tabella </t>
    </r>
    <r>
      <rPr>
        <sz val="9"/>
        <color rgb="FFC00000"/>
        <rFont val="Calibri"/>
        <family val="2"/>
        <scheme val="minor"/>
      </rPr>
      <t>soprastante</t>
    </r>
    <r>
      <rPr>
        <sz val="9"/>
        <color theme="1"/>
        <rFont val="Calibri"/>
        <family val="2"/>
        <scheme val="minor"/>
      </rPr>
      <t xml:space="preserve">
Die </t>
    </r>
    <r>
      <rPr>
        <b/>
        <sz val="9"/>
        <color theme="1"/>
        <rFont val="Calibri"/>
        <family val="2"/>
        <scheme val="minor"/>
      </rPr>
      <t>nicht gerundete</t>
    </r>
    <r>
      <rPr>
        <sz val="9"/>
        <color theme="1"/>
        <rFont val="Calibri"/>
        <family val="2"/>
        <scheme val="minor"/>
      </rPr>
      <t xml:space="preserve"> Summe aus der </t>
    </r>
    <r>
      <rPr>
        <sz val="9"/>
        <color rgb="FFC00000"/>
        <rFont val="Calibri"/>
        <family val="2"/>
        <scheme val="minor"/>
      </rPr>
      <t>obenstehenden</t>
    </r>
    <r>
      <rPr>
        <sz val="9"/>
        <color theme="1"/>
        <rFont val="Calibri"/>
        <family val="2"/>
        <scheme val="minor"/>
      </rPr>
      <t xml:space="preserve"> Tabelle eingeben</t>
    </r>
  </si>
  <si>
    <r>
      <t xml:space="preserve">Inserire la somma </t>
    </r>
    <r>
      <rPr>
        <b/>
        <sz val="9"/>
        <color theme="1"/>
        <rFont val="Calibri"/>
        <family val="2"/>
        <scheme val="minor"/>
      </rPr>
      <t>non arrontandata</t>
    </r>
    <r>
      <rPr>
        <sz val="9"/>
        <color theme="1"/>
        <rFont val="Calibri"/>
        <family val="2"/>
        <scheme val="minor"/>
      </rPr>
      <t xml:space="preserve"> risultante dalla tabella</t>
    </r>
    <r>
      <rPr>
        <sz val="9"/>
        <color rgb="FFC00000"/>
        <rFont val="Calibri"/>
        <family val="2"/>
        <scheme val="minor"/>
      </rPr>
      <t xml:space="preserve"> sottostante</t>
    </r>
    <r>
      <rPr>
        <sz val="9"/>
        <color theme="1"/>
        <rFont val="Calibri"/>
        <family val="2"/>
        <scheme val="minor"/>
      </rPr>
      <t xml:space="preserve">
Die </t>
    </r>
    <r>
      <rPr>
        <b/>
        <sz val="9"/>
        <color theme="1"/>
        <rFont val="Calibri"/>
        <family val="2"/>
        <scheme val="minor"/>
      </rPr>
      <t>nicht gerundete</t>
    </r>
    <r>
      <rPr>
        <sz val="9"/>
        <color theme="1"/>
        <rFont val="Calibri"/>
        <family val="2"/>
        <scheme val="minor"/>
      </rPr>
      <t xml:space="preserve"> Summe aus der</t>
    </r>
    <r>
      <rPr>
        <sz val="9"/>
        <color rgb="FFC00000"/>
        <rFont val="Calibri"/>
        <family val="2"/>
        <scheme val="minor"/>
      </rPr>
      <t xml:space="preserve"> untenstehenden</t>
    </r>
    <r>
      <rPr>
        <sz val="9"/>
        <color theme="1"/>
        <rFont val="Calibri"/>
        <family val="2"/>
        <scheme val="minor"/>
      </rPr>
      <t xml:space="preserve"> Tabelle eingeben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</si>
</sst>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rlito"/>
      <family val="2"/>
    </font>
    <font>
      <sz val="11"/>
      <name val="Calibri"/>
      <family val="2"/>
      <scheme val="minor"/>
    </font>
    <font>
      <b/>
      <sz val="10"/>
      <name val="Carlito"/>
      <family val="2"/>
    </font>
    <font>
      <sz val="10"/>
      <name val="Carlito"/>
      <family val="2"/>
    </font>
    <font>
      <b/>
      <i/>
      <sz val="10"/>
      <name val="Carlito"/>
      <family val="2"/>
    </font>
    <font>
      <b/>
      <sz val="14"/>
      <color rgb="FFFF0000"/>
      <name val="Carlito"/>
      <family val="2"/>
    </font>
    <font>
      <i/>
      <sz val="10"/>
      <name val="Carlito"/>
      <family val="2"/>
    </font>
    <font>
      <b/>
      <sz val="12"/>
      <name val="Carlito"/>
      <family val="2"/>
    </font>
    <font>
      <sz val="12"/>
      <name val="Carlito"/>
      <family val="2"/>
    </font>
    <font>
      <sz val="10"/>
      <color theme="1"/>
      <name val="Calibri"/>
      <family val="2"/>
      <scheme val="minor"/>
    </font>
    <font>
      <sz val="11"/>
      <name val="Carlito"/>
      <family val="2"/>
    </font>
    <font>
      <b/>
      <sz val="11"/>
      <name val="Carlito"/>
      <family val="2"/>
    </font>
    <font>
      <sz val="8"/>
      <name val="Carlito"/>
      <family val="2"/>
    </font>
    <font>
      <b/>
      <sz val="10"/>
      <color rgb="FFFF0000"/>
      <name val="Carlito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i/>
      <sz val="8"/>
      <name val="Carlito"/>
      <family val="2"/>
    </font>
    <font>
      <sz val="10"/>
      <name val="Calibri"/>
      <family val="2"/>
    </font>
    <font>
      <b/>
      <sz val="11"/>
      <name val="Calibri"/>
      <family val="2"/>
      <scheme val="minor"/>
    </font>
    <font>
      <b/>
      <sz val="10"/>
      <color rgb="FF0000FF"/>
      <name val="Carlito"/>
      <family val="2"/>
    </font>
    <font>
      <b/>
      <sz val="10"/>
      <color rgb="FF000000"/>
      <name val="Carlito"/>
      <family val="2"/>
    </font>
    <font>
      <sz val="9"/>
      <color rgb="FF0000FF"/>
      <name val="Carlito"/>
      <family val="2"/>
    </font>
    <font>
      <b/>
      <sz val="9"/>
      <color rgb="FF0000FF"/>
      <name val="Carlito"/>
      <family val="2"/>
    </font>
    <font>
      <b/>
      <sz val="8"/>
      <color rgb="FF0000FF"/>
      <name val="Arial Narrow"/>
      <family val="2"/>
    </font>
    <font>
      <b/>
      <sz val="9"/>
      <name val="Carlito"/>
      <family val="2"/>
    </font>
    <font>
      <sz val="9"/>
      <name val="Carlito"/>
      <family val="2"/>
    </font>
    <font>
      <sz val="8"/>
      <color rgb="FF000000"/>
      <name val="Carlito"/>
      <family val="2"/>
    </font>
    <font>
      <b/>
      <sz val="14"/>
      <color rgb="FF0000FF"/>
      <name val="Carlito"/>
      <family val="2"/>
    </font>
    <font>
      <b/>
      <sz val="14"/>
      <color rgb="FF000000"/>
      <name val="Carlito"/>
      <family val="2"/>
    </font>
    <font>
      <sz val="11"/>
      <color rgb="FF0000CC"/>
      <name val="Calibri"/>
      <family val="2"/>
      <scheme val="minor"/>
    </font>
    <font>
      <b/>
      <sz val="10"/>
      <color theme="1"/>
      <name val="Carlito"/>
      <family val="2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name val="Arial Narrow"/>
      <family val="2"/>
    </font>
    <font>
      <b/>
      <sz val="10"/>
      <color rgb="FF0000CC"/>
      <name val="Calibri"/>
      <family val="2"/>
      <scheme val="minor"/>
    </font>
    <font>
      <i/>
      <sz val="11"/>
      <color rgb="FF0000CC"/>
      <name val="Calibri"/>
      <family val="2"/>
      <scheme val="minor"/>
    </font>
    <font>
      <b/>
      <sz val="10"/>
      <color theme="1"/>
      <name val="Calibri"/>
      <family val="2"/>
    </font>
    <font>
      <vertAlign val="superscript"/>
      <sz val="9"/>
      <color rgb="FF0000FF"/>
      <name val="Carlito"/>
      <family val="2"/>
    </font>
    <font>
      <vertAlign val="superscript"/>
      <sz val="9"/>
      <name val="Carlito"/>
      <family val="2"/>
    </font>
    <font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rgb="FF0000CC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rgb="FF0000CC"/>
      <name val="Calibri"/>
      <family val="2"/>
      <scheme val="minor"/>
    </font>
    <font>
      <i/>
      <sz val="8"/>
      <name val="Calibri"/>
      <family val="2"/>
      <scheme val="minor"/>
    </font>
    <font>
      <sz val="8.5"/>
      <color rgb="FF0000FF"/>
      <name val="Carlito"/>
      <family val="2"/>
    </font>
    <font>
      <sz val="8.5"/>
      <name val="Carlito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</font>
    <font>
      <b/>
      <sz val="14"/>
      <color rgb="FF0000CC"/>
      <name val="Carlito"/>
      <family val="2"/>
    </font>
    <font>
      <sz val="10"/>
      <color rgb="FF0000CC"/>
      <name val="Carlito"/>
      <family val="2"/>
    </font>
    <font>
      <sz val="12"/>
      <color rgb="FF0000CC"/>
      <name val="Carlito"/>
      <family val="2"/>
    </font>
    <font>
      <b/>
      <sz val="12"/>
      <color rgb="FFFF0000"/>
      <name val="Carlito"/>
      <family val="2"/>
    </font>
    <font>
      <sz val="11"/>
      <color rgb="FF0000CC"/>
      <name val="Carlito"/>
      <family val="2"/>
    </font>
    <font>
      <b/>
      <sz val="12"/>
      <color rgb="FF0000CC"/>
      <name val="Carlito"/>
      <family val="2"/>
    </font>
    <font>
      <b/>
      <sz val="11"/>
      <color rgb="FFFF0000"/>
      <name val="Carlito"/>
      <family val="2"/>
    </font>
    <font>
      <b/>
      <sz val="11"/>
      <color rgb="FF0000CC"/>
      <name val="Carlito"/>
      <family val="2"/>
    </font>
    <font>
      <sz val="11"/>
      <color rgb="FF7030A0"/>
      <name val="Calibri"/>
      <family val="2"/>
      <scheme val="minor"/>
    </font>
    <font>
      <b/>
      <sz val="8"/>
      <color rgb="FF7030A0"/>
      <name val="Arial Narrow"/>
      <family val="2"/>
    </font>
    <font>
      <sz val="11"/>
      <color theme="0" tint="-0.499984740745262"/>
      <name val="Calibri"/>
      <family val="2"/>
      <scheme val="minor"/>
    </font>
    <font>
      <b/>
      <i/>
      <sz val="9"/>
      <color rgb="FF7030A0"/>
      <name val="Carlito"/>
      <family val="2"/>
    </font>
    <font>
      <b/>
      <sz val="12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12"/>
      <color rgb="FF0000CC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CC"/>
      <name val="Calibri"/>
      <family val="2"/>
      <scheme val="minor"/>
    </font>
    <font>
      <i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CC"/>
      <name val="Calibri"/>
      <family val="2"/>
      <scheme val="minor"/>
    </font>
    <font>
      <sz val="10"/>
      <color rgb="FF0000CC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000000"/>
      <name val="Carlito"/>
      <family val="2"/>
    </font>
    <font>
      <sz val="9"/>
      <color theme="1"/>
      <name val="Carlito"/>
      <family val="2"/>
    </font>
    <font>
      <b/>
      <sz val="10"/>
      <color theme="1"/>
      <name val="Arial"/>
      <family val="2"/>
    </font>
    <font>
      <b/>
      <sz val="8"/>
      <color rgb="FF000000"/>
      <name val="Verdana"/>
      <family val="2"/>
    </font>
    <font>
      <b/>
      <sz val="10"/>
      <color theme="1"/>
      <name val="Helvetica"/>
      <family val="2"/>
    </font>
    <font>
      <b/>
      <u/>
      <sz val="10"/>
      <color theme="1"/>
      <name val="Arial"/>
      <family val="2"/>
    </font>
    <font>
      <b/>
      <sz val="9"/>
      <color theme="1"/>
      <name val="Carlito"/>
      <family val="2"/>
    </font>
    <font>
      <sz val="9"/>
      <color rgb="FFC0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8CBAD"/>
        <bgColor rgb="FF000000"/>
      </patternFill>
    </fill>
    <fill>
      <patternFill patternType="solid">
        <fgColor rgb="FF99FFCC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00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2" borderId="0" xfId="0" applyFont="1" applyFill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164" fontId="9" fillId="5" borderId="7" xfId="0" applyNumberFormat="1" applyFont="1" applyFill="1" applyBorder="1" applyAlignment="1">
      <alignment horizontal="center" vertical="center"/>
    </xf>
    <xf numFmtId="164" fontId="12" fillId="6" borderId="4" xfId="0" applyNumberFormat="1" applyFont="1" applyFill="1" applyBorder="1" applyAlignment="1">
      <alignment horizontal="center" vertical="center"/>
    </xf>
    <xf numFmtId="0" fontId="0" fillId="2" borderId="0" xfId="0" applyFill="1"/>
    <xf numFmtId="0" fontId="7" fillId="0" borderId="4" xfId="0" applyFont="1" applyBorder="1" applyAlignment="1">
      <alignment horizontal="center"/>
    </xf>
    <xf numFmtId="0" fontId="12" fillId="0" borderId="0" xfId="0" applyFont="1"/>
    <xf numFmtId="0" fontId="1" fillId="0" borderId="0" xfId="0" applyFont="1"/>
    <xf numFmtId="0" fontId="0" fillId="0" borderId="0" xfId="0" applyAlignment="1">
      <alignment horizontal="right"/>
    </xf>
    <xf numFmtId="164" fontId="10" fillId="6" borderId="4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right" vertical="center" wrapText="1"/>
    </xf>
    <xf numFmtId="0" fontId="15" fillId="0" borderId="5" xfId="0" applyFont="1" applyBorder="1" applyAlignment="1">
      <alignment horizontal="left" vertical="center" wrapText="1"/>
    </xf>
    <xf numFmtId="0" fontId="6" fillId="2" borderId="0" xfId="0" applyFont="1" applyFill="1"/>
    <xf numFmtId="0" fontId="5" fillId="0" borderId="0" xfId="0" applyFont="1" applyAlignment="1">
      <alignment wrapText="1"/>
    </xf>
    <xf numFmtId="164" fontId="13" fillId="2" borderId="0" xfId="0" applyNumberFormat="1" applyFont="1" applyFill="1" applyAlignment="1">
      <alignment horizontal="center" vertical="center"/>
    </xf>
    <xf numFmtId="1" fontId="12" fillId="13" borderId="22" xfId="0" applyNumberFormat="1" applyFont="1" applyFill="1" applyBorder="1" applyAlignment="1">
      <alignment horizontal="center" vertical="center"/>
    </xf>
    <xf numFmtId="1" fontId="12" fillId="13" borderId="21" xfId="0" applyNumberFormat="1" applyFont="1" applyFill="1" applyBorder="1" applyAlignment="1">
      <alignment horizontal="center" vertical="center"/>
    </xf>
    <xf numFmtId="2" fontId="12" fillId="14" borderId="26" xfId="0" applyNumberFormat="1" applyFont="1" applyFill="1" applyBorder="1" applyAlignment="1">
      <alignment horizontal="center" vertical="center"/>
    </xf>
    <xf numFmtId="2" fontId="12" fillId="14" borderId="4" xfId="0" applyNumberFormat="1" applyFont="1" applyFill="1" applyBorder="1" applyAlignment="1">
      <alignment horizontal="center" vertical="center"/>
    </xf>
    <xf numFmtId="2" fontId="12" fillId="14" borderId="26" xfId="0" applyNumberFormat="1" applyFont="1" applyFill="1" applyBorder="1" applyAlignment="1">
      <alignment horizontal="center"/>
    </xf>
    <xf numFmtId="1" fontId="12" fillId="13" borderId="28" xfId="0" applyNumberFormat="1" applyFont="1" applyFill="1" applyBorder="1" applyAlignment="1">
      <alignment horizontal="center" vertical="center"/>
    </xf>
    <xf numFmtId="2" fontId="12" fillId="14" borderId="5" xfId="0" applyNumberFormat="1" applyFont="1" applyFill="1" applyBorder="1" applyAlignment="1">
      <alignment horizontal="center"/>
    </xf>
    <xf numFmtId="1" fontId="12" fillId="8" borderId="4" xfId="0" applyNumberFormat="1" applyFont="1" applyFill="1" applyBorder="1" applyAlignment="1">
      <alignment horizontal="center" vertical="center"/>
    </xf>
    <xf numFmtId="2" fontId="12" fillId="14" borderId="5" xfId="0" applyNumberFormat="1" applyFont="1" applyFill="1" applyBorder="1" applyAlignment="1">
      <alignment horizontal="center" vertical="center"/>
    </xf>
    <xf numFmtId="0" fontId="0" fillId="16" borderId="0" xfId="0" applyFill="1"/>
    <xf numFmtId="164" fontId="13" fillId="16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2" fillId="0" borderId="0" xfId="0" applyFont="1"/>
    <xf numFmtId="0" fontId="23" fillId="0" borderId="5" xfId="0" applyFont="1" applyBorder="1" applyAlignment="1">
      <alignment vertical="center" wrapText="1"/>
    </xf>
    <xf numFmtId="0" fontId="0" fillId="17" borderId="0" xfId="0" applyFill="1"/>
    <xf numFmtId="0" fontId="29" fillId="17" borderId="0" xfId="0" applyFont="1" applyFill="1"/>
    <xf numFmtId="0" fontId="21" fillId="0" borderId="1" xfId="0" applyFont="1" applyBorder="1" applyAlignment="1">
      <alignment vertical="center" wrapText="1"/>
    </xf>
    <xf numFmtId="0" fontId="25" fillId="10" borderId="3" xfId="0" applyFont="1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/>
    </xf>
    <xf numFmtId="0" fontId="24" fillId="0" borderId="7" xfId="0" applyFont="1" applyBorder="1" applyAlignment="1">
      <alignment horizontal="right" vertical="center" wrapText="1"/>
    </xf>
    <xf numFmtId="0" fontId="3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35" fillId="0" borderId="0" xfId="0" applyFont="1"/>
    <xf numFmtId="0" fontId="1" fillId="0" borderId="0" xfId="0" applyFont="1" applyAlignment="1">
      <alignment horizontal="left" vertical="top"/>
    </xf>
    <xf numFmtId="0" fontId="21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33" fillId="0" borderId="0" xfId="0" applyFont="1" applyAlignment="1">
      <alignment horizontal="left" vertical="center" wrapText="1"/>
    </xf>
    <xf numFmtId="0" fontId="17" fillId="0" borderId="37" xfId="0" applyFont="1" applyBorder="1" applyAlignment="1">
      <alignment wrapText="1"/>
    </xf>
    <xf numFmtId="0" fontId="17" fillId="0" borderId="7" xfId="0" applyFont="1" applyBorder="1" applyAlignment="1">
      <alignment horizontal="center" wrapText="1"/>
    </xf>
    <xf numFmtId="0" fontId="0" fillId="19" borderId="4" xfId="0" applyFill="1" applyBorder="1"/>
    <xf numFmtId="0" fontId="0" fillId="19" borderId="5" xfId="0" applyFill="1" applyBorder="1"/>
    <xf numFmtId="0" fontId="0" fillId="19" borderId="6" xfId="0" applyFill="1" applyBorder="1"/>
    <xf numFmtId="0" fontId="38" fillId="0" borderId="0" xfId="0" applyFont="1" applyAlignment="1">
      <alignment horizontal="right"/>
    </xf>
    <xf numFmtId="0" fontId="33" fillId="0" borderId="0" xfId="0" applyFont="1" applyAlignment="1">
      <alignment horizontal="right"/>
    </xf>
    <xf numFmtId="0" fontId="11" fillId="19" borderId="40" xfId="0" applyFont="1" applyFill="1" applyBorder="1" applyAlignment="1">
      <alignment horizontal="left" wrapText="1"/>
    </xf>
    <xf numFmtId="0" fontId="11" fillId="19" borderId="40" xfId="0" applyFont="1" applyFill="1" applyBorder="1" applyAlignment="1">
      <alignment horizontal="center" vertical="center" wrapText="1"/>
    </xf>
    <xf numFmtId="0" fontId="25" fillId="0" borderId="37" xfId="0" applyFont="1" applyBorder="1" applyAlignment="1">
      <alignment horizontal="right" vertical="center" wrapText="1"/>
    </xf>
    <xf numFmtId="0" fontId="25" fillId="10" borderId="7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11" fillId="0" borderId="0" xfId="0" applyFont="1" applyAlignment="1">
      <alignment horizontal="right" wrapText="1"/>
    </xf>
    <xf numFmtId="0" fontId="11" fillId="0" borderId="0" xfId="0" applyFont="1" applyAlignment="1">
      <alignment horizontal="right"/>
    </xf>
    <xf numFmtId="164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top"/>
    </xf>
    <xf numFmtId="0" fontId="48" fillId="0" borderId="5" xfId="0" applyFont="1" applyBorder="1" applyAlignment="1">
      <alignment vertical="center" wrapText="1"/>
    </xf>
    <xf numFmtId="2" fontId="0" fillId="10" borderId="7" xfId="0" applyNumberFormat="1" applyFill="1" applyBorder="1" applyAlignment="1">
      <alignment horizontal="center" vertical="center"/>
    </xf>
    <xf numFmtId="2" fontId="0" fillId="0" borderId="0" xfId="0" applyNumberFormat="1"/>
    <xf numFmtId="0" fontId="42" fillId="0" borderId="0" xfId="0" applyFont="1" applyAlignment="1">
      <alignment wrapText="1"/>
    </xf>
    <xf numFmtId="0" fontId="52" fillId="0" borderId="4" xfId="0" applyFont="1" applyBorder="1" applyAlignment="1">
      <alignment horizontal="center" vertical="center"/>
    </xf>
    <xf numFmtId="2" fontId="31" fillId="0" borderId="0" xfId="0" applyNumberFormat="1" applyFont="1"/>
    <xf numFmtId="2" fontId="54" fillId="0" borderId="5" xfId="0" applyNumberFormat="1" applyFont="1" applyBorder="1" applyAlignment="1">
      <alignment horizontal="center" vertical="center"/>
    </xf>
    <xf numFmtId="0" fontId="52" fillId="0" borderId="4" xfId="0" applyFont="1" applyBorder="1" applyAlignment="1">
      <alignment horizontal="center"/>
    </xf>
    <xf numFmtId="2" fontId="55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 wrapText="1"/>
    </xf>
    <xf numFmtId="0" fontId="62" fillId="0" borderId="0" xfId="0" applyFont="1"/>
    <xf numFmtId="0" fontId="21" fillId="0" borderId="7" xfId="0" applyFont="1" applyBorder="1" applyAlignment="1">
      <alignment vertical="center" wrapText="1"/>
    </xf>
    <xf numFmtId="0" fontId="63" fillId="0" borderId="4" xfId="0" applyFont="1" applyBorder="1" applyAlignment="1">
      <alignment horizontal="right" vertical="center" wrapText="1"/>
    </xf>
    <xf numFmtId="49" fontId="61" fillId="0" borderId="4" xfId="0" applyNumberFormat="1" applyFont="1" applyBorder="1" applyAlignment="1">
      <alignment horizontal="center" vertical="center" wrapText="1"/>
    </xf>
    <xf numFmtId="16" fontId="0" fillId="0" borderId="0" xfId="0" applyNumberFormat="1"/>
    <xf numFmtId="164" fontId="58" fillId="0" borderId="4" xfId="0" applyNumberFormat="1" applyFont="1" applyBorder="1" applyAlignment="1">
      <alignment horizontal="center" vertical="center"/>
    </xf>
    <xf numFmtId="164" fontId="56" fillId="0" borderId="5" xfId="0" applyNumberFormat="1" applyFont="1" applyBorder="1" applyAlignment="1">
      <alignment horizontal="center" vertical="center"/>
    </xf>
    <xf numFmtId="164" fontId="59" fillId="0" borderId="6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2" fontId="64" fillId="10" borderId="1" xfId="0" applyNumberFormat="1" applyFont="1" applyFill="1" applyBorder="1" applyAlignment="1">
      <alignment horizontal="center" vertical="center"/>
    </xf>
    <xf numFmtId="2" fontId="64" fillId="10" borderId="2" xfId="0" applyNumberFormat="1" applyFont="1" applyFill="1" applyBorder="1" applyAlignment="1">
      <alignment horizontal="center" vertical="center"/>
    </xf>
    <xf numFmtId="2" fontId="64" fillId="10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2" fontId="65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right" vertical="center" wrapText="1"/>
    </xf>
    <xf numFmtId="0" fontId="25" fillId="18" borderId="7" xfId="0" applyFont="1" applyFill="1" applyBorder="1" applyAlignment="1">
      <alignment horizontal="center" vertical="center" wrapText="1"/>
    </xf>
    <xf numFmtId="1" fontId="60" fillId="0" borderId="4" xfId="0" applyNumberFormat="1" applyFont="1" applyBorder="1" applyAlignment="1">
      <alignment horizontal="center" vertical="center" wrapText="1"/>
    </xf>
    <xf numFmtId="1" fontId="0" fillId="18" borderId="37" xfId="0" applyNumberFormat="1" applyFill="1" applyBorder="1" applyAlignment="1">
      <alignment horizontal="center" vertical="center"/>
    </xf>
    <xf numFmtId="1" fontId="0" fillId="18" borderId="1" xfId="0" applyNumberFormat="1" applyFill="1" applyBorder="1" applyAlignment="1">
      <alignment horizontal="center" vertical="center"/>
    </xf>
    <xf numFmtId="1" fontId="0" fillId="18" borderId="5" xfId="0" applyNumberFormat="1" applyFill="1" applyBorder="1" applyAlignment="1">
      <alignment horizontal="center" vertical="center" wrapText="1"/>
    </xf>
    <xf numFmtId="0" fontId="0" fillId="10" borderId="5" xfId="0" applyFill="1" applyBorder="1" applyAlignment="1">
      <alignment vertical="center" wrapText="1"/>
    </xf>
    <xf numFmtId="1" fontId="0" fillId="18" borderId="5" xfId="0" applyNumberFormat="1" applyFill="1" applyBorder="1" applyAlignment="1">
      <alignment horizontal="center"/>
    </xf>
    <xf numFmtId="0" fontId="0" fillId="10" borderId="5" xfId="0" applyFill="1" applyBorder="1"/>
    <xf numFmtId="0" fontId="67" fillId="10" borderId="5" xfId="0" applyFont="1" applyFill="1" applyBorder="1" applyAlignment="1">
      <alignment vertical="center" wrapText="1"/>
    </xf>
    <xf numFmtId="1" fontId="0" fillId="18" borderId="4" xfId="0" applyNumberForma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1" fontId="0" fillId="18" borderId="5" xfId="0" applyNumberForma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1" fontId="0" fillId="18" borderId="6" xfId="0" applyNumberFormat="1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1" fontId="0" fillId="18" borderId="37" xfId="0" applyNumberFormat="1" applyFill="1" applyBorder="1" applyAlignment="1">
      <alignment horizontal="center"/>
    </xf>
    <xf numFmtId="2" fontId="0" fillId="10" borderId="4" xfId="0" applyNumberFormat="1" applyFill="1" applyBorder="1" applyAlignment="1">
      <alignment horizontal="center" vertical="center"/>
    </xf>
    <xf numFmtId="2" fontId="0" fillId="10" borderId="5" xfId="0" applyNumberFormat="1" applyFill="1" applyBorder="1" applyAlignment="1">
      <alignment horizontal="center" vertical="center"/>
    </xf>
    <xf numFmtId="2" fontId="0" fillId="10" borderId="6" xfId="0" applyNumberFormat="1" applyFill="1" applyBorder="1" applyAlignment="1">
      <alignment horizontal="center" vertical="center"/>
    </xf>
    <xf numFmtId="0" fontId="68" fillId="0" borderId="0" xfId="0" applyFont="1"/>
    <xf numFmtId="0" fontId="69" fillId="0" borderId="0" xfId="0" applyFont="1"/>
    <xf numFmtId="0" fontId="70" fillId="2" borderId="0" xfId="0" applyFont="1" applyFill="1" applyAlignment="1">
      <alignment horizontal="left"/>
    </xf>
    <xf numFmtId="0" fontId="72" fillId="0" borderId="4" xfId="0" applyFont="1" applyBorder="1" applyAlignment="1">
      <alignment horizontal="center" vertical="center"/>
    </xf>
    <xf numFmtId="0" fontId="73" fillId="0" borderId="4" xfId="0" applyFont="1" applyBorder="1" applyAlignment="1">
      <alignment horizontal="center" vertical="center"/>
    </xf>
    <xf numFmtId="0" fontId="75" fillId="2" borderId="5" xfId="0" applyFont="1" applyFill="1" applyBorder="1" applyAlignment="1">
      <alignment horizontal="center" vertical="center"/>
    </xf>
    <xf numFmtId="0" fontId="70" fillId="0" borderId="0" xfId="0" applyFont="1" applyAlignment="1">
      <alignment horizontal="left"/>
    </xf>
    <xf numFmtId="2" fontId="77" fillId="0" borderId="5" xfId="0" applyNumberFormat="1" applyFont="1" applyBorder="1" applyAlignment="1">
      <alignment horizontal="center" vertical="center"/>
    </xf>
    <xf numFmtId="2" fontId="78" fillId="0" borderId="5" xfId="0" applyNumberFormat="1" applyFont="1" applyBorder="1" applyAlignment="1">
      <alignment horizontal="center" vertical="center"/>
    </xf>
    <xf numFmtId="0" fontId="79" fillId="0" borderId="0" xfId="0" applyFont="1" applyAlignment="1">
      <alignment horizontal="left" vertical="center" wrapText="1"/>
    </xf>
    <xf numFmtId="164" fontId="70" fillId="0" borderId="0" xfId="0" applyNumberFormat="1" applyFont="1" applyAlignment="1">
      <alignment horizontal="left"/>
    </xf>
    <xf numFmtId="164" fontId="3" fillId="6" borderId="4" xfId="0" applyNumberFormat="1" applyFont="1" applyFill="1" applyBorder="1" applyAlignment="1">
      <alignment horizontal="center" vertical="center"/>
    </xf>
    <xf numFmtId="0" fontId="72" fillId="0" borderId="4" xfId="0" applyFont="1" applyBorder="1" applyAlignment="1">
      <alignment horizontal="center"/>
    </xf>
    <xf numFmtId="0" fontId="72" fillId="0" borderId="5" xfId="0" applyFont="1" applyBorder="1" applyAlignment="1">
      <alignment horizontal="center"/>
    </xf>
    <xf numFmtId="0" fontId="73" fillId="0" borderId="4" xfId="0" applyFont="1" applyBorder="1" applyAlignment="1">
      <alignment horizontal="center"/>
    </xf>
    <xf numFmtId="0" fontId="73" fillId="0" borderId="5" xfId="0" applyFont="1" applyBorder="1" applyAlignment="1">
      <alignment horizontal="center"/>
    </xf>
    <xf numFmtId="0" fontId="75" fillId="7" borderId="5" xfId="0" applyFont="1" applyFill="1" applyBorder="1" applyAlignment="1">
      <alignment horizontal="center" vertical="center" wrapText="1"/>
    </xf>
    <xf numFmtId="0" fontId="75" fillId="7" borderId="5" xfId="0" applyFont="1" applyFill="1" applyBorder="1" applyAlignment="1">
      <alignment horizontal="center" vertical="center"/>
    </xf>
    <xf numFmtId="0" fontId="75" fillId="7" borderId="9" xfId="0" applyFont="1" applyFill="1" applyBorder="1" applyAlignment="1">
      <alignment horizontal="center" vertical="center"/>
    </xf>
    <xf numFmtId="0" fontId="68" fillId="0" borderId="5" xfId="0" applyFont="1" applyBorder="1" applyAlignment="1">
      <alignment horizontal="center" vertical="center" wrapText="1"/>
    </xf>
    <xf numFmtId="0" fontId="80" fillId="2" borderId="5" xfId="0" applyFont="1" applyFill="1" applyBorder="1" applyAlignment="1">
      <alignment horizontal="center" vertical="center"/>
    </xf>
    <xf numFmtId="0" fontId="80" fillId="2" borderId="9" xfId="0" applyFont="1" applyFill="1" applyBorder="1" applyAlignment="1">
      <alignment horizontal="center" vertical="center"/>
    </xf>
    <xf numFmtId="1" fontId="3" fillId="8" borderId="5" xfId="0" applyNumberFormat="1" applyFont="1" applyFill="1" applyBorder="1" applyAlignment="1">
      <alignment horizontal="center" vertical="center"/>
    </xf>
    <xf numFmtId="2" fontId="71" fillId="0" borderId="5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1" fillId="0" borderId="6" xfId="0" applyNumberFormat="1" applyFont="1" applyBorder="1" applyAlignment="1">
      <alignment horizontal="center" vertical="center"/>
    </xf>
    <xf numFmtId="0" fontId="79" fillId="0" borderId="0" xfId="0" applyFont="1" applyAlignment="1">
      <alignment horizontal="right" vertical="center" wrapText="1"/>
    </xf>
    <xf numFmtId="2" fontId="66" fillId="20" borderId="5" xfId="0" applyNumberFormat="1" applyFont="1" applyFill="1" applyBorder="1" applyAlignment="1">
      <alignment horizontal="center" vertical="center"/>
    </xf>
    <xf numFmtId="2" fontId="66" fillId="20" borderId="6" xfId="0" applyNumberFormat="1" applyFont="1" applyFill="1" applyBorder="1" applyAlignment="1">
      <alignment horizontal="center" vertical="center"/>
    </xf>
    <xf numFmtId="2" fontId="31" fillId="20" borderId="6" xfId="0" applyNumberFormat="1" applyFont="1" applyFill="1" applyBorder="1" applyAlignment="1">
      <alignment horizontal="center" vertical="center"/>
    </xf>
    <xf numFmtId="164" fontId="20" fillId="5" borderId="7" xfId="0" applyNumberFormat="1" applyFont="1" applyFill="1" applyBorder="1" applyAlignment="1">
      <alignment horizontal="center" vertical="center"/>
    </xf>
    <xf numFmtId="9" fontId="69" fillId="0" borderId="0" xfId="0" applyNumberFormat="1" applyFont="1" applyAlignment="1">
      <alignment horizontal="right" wrapText="1"/>
    </xf>
    <xf numFmtId="164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164" fontId="75" fillId="5" borderId="7" xfId="0" applyNumberFormat="1" applyFont="1" applyFill="1" applyBorder="1" applyAlignment="1">
      <alignment horizontal="center" vertical="center"/>
    </xf>
    <xf numFmtId="164" fontId="80" fillId="6" borderId="4" xfId="0" applyNumberFormat="1" applyFont="1" applyFill="1" applyBorder="1" applyAlignment="1">
      <alignment horizontal="center" vertical="center"/>
    </xf>
    <xf numFmtId="0" fontId="75" fillId="0" borderId="0" xfId="0" applyFont="1"/>
    <xf numFmtId="0" fontId="35" fillId="2" borderId="0" xfId="0" applyFont="1" applyFill="1"/>
    <xf numFmtId="0" fontId="69" fillId="2" borderId="0" xfId="0" applyFont="1" applyFill="1"/>
    <xf numFmtId="0" fontId="72" fillId="0" borderId="5" xfId="0" applyFont="1" applyBorder="1" applyAlignment="1">
      <alignment horizontal="center" vertical="center" wrapText="1"/>
    </xf>
    <xf numFmtId="0" fontId="72" fillId="0" borderId="5" xfId="0" applyFont="1" applyBorder="1" applyAlignment="1">
      <alignment horizontal="center" vertical="center"/>
    </xf>
    <xf numFmtId="0" fontId="73" fillId="0" borderId="5" xfId="0" applyFont="1" applyBorder="1" applyAlignment="1">
      <alignment horizontal="center" vertical="center" wrapText="1"/>
    </xf>
    <xf numFmtId="0" fontId="73" fillId="0" borderId="5" xfId="0" applyFont="1" applyBorder="1" applyAlignment="1">
      <alignment horizontal="center" vertical="center"/>
    </xf>
    <xf numFmtId="0" fontId="73" fillId="0" borderId="9" xfId="0" applyFont="1" applyBorder="1" applyAlignment="1">
      <alignment horizontal="center" vertical="center"/>
    </xf>
    <xf numFmtId="0" fontId="75" fillId="12" borderId="6" xfId="0" applyFont="1" applyFill="1" applyBorder="1" applyAlignment="1">
      <alignment horizontal="center" vertical="center" wrapText="1"/>
    </xf>
    <xf numFmtId="0" fontId="75" fillId="12" borderId="6" xfId="0" applyFont="1" applyFill="1" applyBorder="1" applyAlignment="1">
      <alignment horizontal="center" vertical="center"/>
    </xf>
    <xf numFmtId="0" fontId="75" fillId="12" borderId="10" xfId="0" applyFont="1" applyFill="1" applyBorder="1" applyAlignment="1">
      <alignment horizontal="center" vertical="center"/>
    </xf>
    <xf numFmtId="1" fontId="3" fillId="13" borderId="22" xfId="0" applyNumberFormat="1" applyFont="1" applyFill="1" applyBorder="1" applyAlignment="1">
      <alignment vertical="center"/>
    </xf>
    <xf numFmtId="1" fontId="3" fillId="13" borderId="21" xfId="0" applyNumberFormat="1" applyFont="1" applyFill="1" applyBorder="1" applyAlignment="1">
      <alignment vertical="center"/>
    </xf>
    <xf numFmtId="1" fontId="3" fillId="13" borderId="23" xfId="0" applyNumberFormat="1" applyFont="1" applyFill="1" applyBorder="1" applyAlignment="1">
      <alignment vertical="center"/>
    </xf>
    <xf numFmtId="1" fontId="3" fillId="0" borderId="24" xfId="0" applyNumberFormat="1" applyFont="1" applyBorder="1" applyAlignment="1">
      <alignment horizontal="center" vertical="center"/>
    </xf>
    <xf numFmtId="0" fontId="81" fillId="0" borderId="5" xfId="0" applyFont="1" applyBorder="1" applyAlignment="1">
      <alignment horizontal="right" vertical="center" wrapText="1"/>
    </xf>
    <xf numFmtId="0" fontId="82" fillId="0" borderId="5" xfId="0" applyFont="1" applyBorder="1" applyAlignment="1">
      <alignment horizontal="left" vertical="center" wrapText="1"/>
    </xf>
    <xf numFmtId="2" fontId="3" fillId="14" borderId="26" xfId="0" applyNumberFormat="1" applyFont="1" applyFill="1" applyBorder="1" applyAlignment="1">
      <alignment vertical="center"/>
    </xf>
    <xf numFmtId="2" fontId="3" fillId="14" borderId="27" xfId="0" applyNumberFormat="1" applyFont="1" applyFill="1" applyBorder="1" applyAlignment="1">
      <alignment horizontal="center" vertical="center"/>
    </xf>
    <xf numFmtId="1" fontId="3" fillId="13" borderId="22" xfId="0" applyNumberFormat="1" applyFont="1" applyFill="1" applyBorder="1"/>
    <xf numFmtId="1" fontId="3" fillId="13" borderId="21" xfId="0" applyNumberFormat="1" applyFont="1" applyFill="1" applyBorder="1"/>
    <xf numFmtId="1" fontId="3" fillId="13" borderId="23" xfId="0" applyNumberFormat="1" applyFont="1" applyFill="1" applyBorder="1"/>
    <xf numFmtId="1" fontId="3" fillId="8" borderId="24" xfId="0" applyNumberFormat="1" applyFont="1" applyFill="1" applyBorder="1" applyAlignment="1">
      <alignment horizontal="center" vertical="center"/>
    </xf>
    <xf numFmtId="2" fontId="3" fillId="14" borderId="26" xfId="0" applyNumberFormat="1" applyFont="1" applyFill="1" applyBorder="1"/>
    <xf numFmtId="1" fontId="3" fillId="13" borderId="28" xfId="0" applyNumberFormat="1" applyFont="1" applyFill="1" applyBorder="1"/>
    <xf numFmtId="1" fontId="3" fillId="13" borderId="29" xfId="0" applyNumberFormat="1" applyFont="1" applyFill="1" applyBorder="1"/>
    <xf numFmtId="1" fontId="3" fillId="13" borderId="30" xfId="0" applyNumberFormat="1" applyFont="1" applyFill="1" applyBorder="1"/>
    <xf numFmtId="1" fontId="3" fillId="8" borderId="31" xfId="0" applyNumberFormat="1" applyFont="1" applyFill="1" applyBorder="1" applyAlignment="1">
      <alignment horizontal="center" vertical="center"/>
    </xf>
    <xf numFmtId="2" fontId="3" fillId="14" borderId="5" xfId="0" applyNumberFormat="1" applyFont="1" applyFill="1" applyBorder="1"/>
    <xf numFmtId="1" fontId="3" fillId="14" borderId="27" xfId="0" applyNumberFormat="1" applyFont="1" applyFill="1" applyBorder="1" applyAlignment="1">
      <alignment horizontal="center" vertical="center"/>
    </xf>
    <xf numFmtId="0" fontId="81" fillId="0" borderId="6" xfId="0" applyFont="1" applyBorder="1" applyAlignment="1">
      <alignment horizontal="right" vertical="center" wrapText="1"/>
    </xf>
    <xf numFmtId="0" fontId="82" fillId="0" borderId="6" xfId="0" applyFont="1" applyBorder="1" applyAlignment="1">
      <alignment horizontal="left" vertical="center" wrapText="1"/>
    </xf>
    <xf numFmtId="2" fontId="3" fillId="14" borderId="6" xfId="0" applyNumberFormat="1" applyFont="1" applyFill="1" applyBorder="1"/>
    <xf numFmtId="2" fontId="3" fillId="14" borderId="50" xfId="0" applyNumberFormat="1" applyFont="1" applyFill="1" applyBorder="1" applyAlignment="1">
      <alignment horizontal="center" vertical="center"/>
    </xf>
    <xf numFmtId="1" fontId="3" fillId="8" borderId="34" xfId="0" applyNumberFormat="1" applyFont="1" applyFill="1" applyBorder="1" applyAlignment="1">
      <alignment horizontal="right" vertical="center"/>
    </xf>
    <xf numFmtId="1" fontId="3" fillId="8" borderId="34" xfId="0" applyNumberFormat="1" applyFont="1" applyFill="1" applyBorder="1" applyAlignment="1">
      <alignment horizontal="center" vertical="center"/>
    </xf>
    <xf numFmtId="2" fontId="3" fillId="14" borderId="35" xfId="0" applyNumberFormat="1" applyFont="1" applyFill="1" applyBorder="1" applyAlignment="1">
      <alignment vertical="center"/>
    </xf>
    <xf numFmtId="2" fontId="3" fillId="14" borderId="35" xfId="0" applyNumberFormat="1" applyFont="1" applyFill="1" applyBorder="1" applyAlignment="1">
      <alignment horizontal="center" vertical="center"/>
    </xf>
    <xf numFmtId="2" fontId="83" fillId="0" borderId="6" xfId="0" applyNumberFormat="1" applyFont="1" applyBorder="1"/>
    <xf numFmtId="2" fontId="83" fillId="5" borderId="5" xfId="0" applyNumberFormat="1" applyFont="1" applyFill="1" applyBorder="1" applyAlignment="1">
      <alignment horizontal="center"/>
    </xf>
    <xf numFmtId="2" fontId="31" fillId="0" borderId="10" xfId="0" applyNumberFormat="1" applyFont="1" applyBorder="1"/>
    <xf numFmtId="2" fontId="31" fillId="5" borderId="6" xfId="0" applyNumberFormat="1" applyFont="1" applyFill="1" applyBorder="1" applyAlignment="1">
      <alignment horizontal="center"/>
    </xf>
    <xf numFmtId="2" fontId="65" fillId="20" borderId="5" xfId="0" applyNumberFormat="1" applyFont="1" applyFill="1" applyBorder="1"/>
    <xf numFmtId="2" fontId="65" fillId="20" borderId="5" xfId="0" applyNumberFormat="1" applyFont="1" applyFill="1" applyBorder="1" applyAlignment="1">
      <alignment horizontal="center"/>
    </xf>
    <xf numFmtId="0" fontId="69" fillId="0" borderId="0" xfId="0" applyFont="1" applyAlignment="1">
      <alignment horizontal="right"/>
    </xf>
    <xf numFmtId="164" fontId="20" fillId="15" borderId="33" xfId="0" applyNumberFormat="1" applyFont="1" applyFill="1" applyBorder="1" applyAlignment="1">
      <alignment horizontal="center" vertical="center"/>
    </xf>
    <xf numFmtId="164" fontId="20" fillId="6" borderId="36" xfId="0" applyNumberFormat="1" applyFont="1" applyFill="1" applyBorder="1" applyAlignment="1">
      <alignment horizontal="center" vertical="center"/>
    </xf>
    <xf numFmtId="164" fontId="52" fillId="0" borderId="3" xfId="0" applyNumberFormat="1" applyFont="1" applyBorder="1" applyAlignment="1">
      <alignment horizontal="center" vertical="center" wrapText="1"/>
    </xf>
    <xf numFmtId="0" fontId="25" fillId="21" borderId="7" xfId="0" applyFont="1" applyFill="1" applyBorder="1" applyAlignment="1">
      <alignment horizontal="center" vertical="center" wrapText="1"/>
    </xf>
    <xf numFmtId="2" fontId="0" fillId="21" borderId="7" xfId="0" applyNumberFormat="1" applyFill="1" applyBorder="1" applyAlignment="1">
      <alignment horizontal="center" vertical="center"/>
    </xf>
    <xf numFmtId="2" fontId="3" fillId="21" borderId="5" xfId="0" applyNumberFormat="1" applyFont="1" applyFill="1" applyBorder="1"/>
    <xf numFmtId="2" fontId="3" fillId="21" borderId="19" xfId="0" applyNumberFormat="1" applyFont="1" applyFill="1" applyBorder="1" applyAlignment="1">
      <alignment horizontal="center"/>
    </xf>
    <xf numFmtId="0" fontId="25" fillId="10" borderId="38" xfId="0" applyFont="1" applyFill="1" applyBorder="1" applyAlignment="1">
      <alignment horizontal="center" vertical="center" wrapText="1"/>
    </xf>
    <xf numFmtId="2" fontId="0" fillId="10" borderId="9" xfId="0" applyNumberFormat="1" applyFill="1" applyBorder="1" applyAlignment="1">
      <alignment horizontal="center" vertical="center"/>
    </xf>
    <xf numFmtId="2" fontId="0" fillId="10" borderId="10" xfId="0" applyNumberFormat="1" applyFill="1" applyBorder="1" applyAlignment="1">
      <alignment horizontal="center" vertical="center"/>
    </xf>
    <xf numFmtId="0" fontId="3" fillId="0" borderId="4" xfId="0" applyFont="1" applyBorder="1"/>
    <xf numFmtId="2" fontId="3" fillId="21" borderId="6" xfId="0" applyNumberFormat="1" applyFont="1" applyFill="1" applyBorder="1"/>
    <xf numFmtId="2" fontId="3" fillId="21" borderId="4" xfId="0" applyNumberFormat="1" applyFont="1" applyFill="1" applyBorder="1"/>
    <xf numFmtId="2" fontId="78" fillId="0" borderId="6" xfId="0" applyNumberFormat="1" applyFont="1" applyBorder="1" applyAlignment="1">
      <alignment horizontal="center" vertical="center"/>
    </xf>
    <xf numFmtId="2" fontId="57" fillId="0" borderId="6" xfId="0" applyNumberFormat="1" applyFont="1" applyBorder="1" applyAlignment="1">
      <alignment horizontal="center" vertical="center"/>
    </xf>
    <xf numFmtId="2" fontId="54" fillId="0" borderId="6" xfId="0" applyNumberFormat="1" applyFont="1" applyBorder="1" applyAlignment="1">
      <alignment horizontal="center" vertical="center"/>
    </xf>
    <xf numFmtId="2" fontId="80" fillId="9" borderId="4" xfId="0" applyNumberFormat="1" applyFont="1" applyFill="1" applyBorder="1" applyAlignment="1">
      <alignment horizontal="center" vertical="center"/>
    </xf>
    <xf numFmtId="2" fontId="80" fillId="9" borderId="6" xfId="0" applyNumberFormat="1" applyFont="1" applyFill="1" applyBorder="1" applyAlignment="1">
      <alignment horizontal="center" vertical="center"/>
    </xf>
    <xf numFmtId="2" fontId="75" fillId="9" borderId="7" xfId="0" applyNumberFormat="1" applyFont="1" applyFill="1" applyBorder="1" applyAlignment="1">
      <alignment horizontal="center" vertical="center"/>
    </xf>
    <xf numFmtId="164" fontId="52" fillId="16" borderId="2" xfId="0" applyNumberFormat="1" applyFont="1" applyFill="1" applyBorder="1" applyAlignment="1">
      <alignment horizontal="center" vertical="center" wrapText="1"/>
    </xf>
    <xf numFmtId="164" fontId="52" fillId="16" borderId="1" xfId="0" applyNumberFormat="1" applyFont="1" applyFill="1" applyBorder="1" applyAlignment="1">
      <alignment horizontal="center" vertical="center" wrapText="1"/>
    </xf>
    <xf numFmtId="2" fontId="78" fillId="0" borderId="0" xfId="0" applyNumberFormat="1" applyFont="1" applyAlignment="1">
      <alignment horizontal="center" vertical="center"/>
    </xf>
    <xf numFmtId="2" fontId="66" fillId="0" borderId="0" xfId="0" applyNumberFormat="1" applyFont="1" applyAlignment="1">
      <alignment horizontal="center" vertical="center"/>
    </xf>
    <xf numFmtId="2" fontId="66" fillId="0" borderId="6" xfId="0" applyNumberFormat="1" applyFont="1" applyBorder="1" applyAlignment="1">
      <alignment horizontal="center" vertical="center"/>
    </xf>
    <xf numFmtId="2" fontId="58" fillId="0" borderId="4" xfId="0" applyNumberFormat="1" applyFont="1" applyBorder="1" applyAlignment="1">
      <alignment horizontal="center" vertical="center"/>
    </xf>
    <xf numFmtId="2" fontId="56" fillId="0" borderId="5" xfId="0" applyNumberFormat="1" applyFont="1" applyBorder="1" applyAlignment="1">
      <alignment horizontal="center" vertical="center"/>
    </xf>
    <xf numFmtId="2" fontId="59" fillId="0" borderId="6" xfId="0" applyNumberFormat="1" applyFont="1" applyBorder="1" applyAlignment="1">
      <alignment horizontal="center" vertical="center"/>
    </xf>
    <xf numFmtId="0" fontId="84" fillId="0" borderId="0" xfId="0" applyFont="1" applyAlignment="1">
      <alignment horizontal="left" vertical="center"/>
    </xf>
    <xf numFmtId="0" fontId="69" fillId="0" borderId="0" xfId="0" applyFont="1" applyAlignment="1">
      <alignment horizontal="right" wrapText="1"/>
    </xf>
    <xf numFmtId="0" fontId="0" fillId="0" borderId="0" xfId="0" applyAlignment="1">
      <alignment wrapText="1"/>
    </xf>
    <xf numFmtId="164" fontId="3" fillId="0" borderId="0" xfId="0" applyNumberFormat="1" applyFont="1" applyAlignment="1">
      <alignment horizontal="center" vertical="center"/>
    </xf>
    <xf numFmtId="2" fontId="0" fillId="10" borderId="7" xfId="0" applyNumberFormat="1" applyFill="1" applyBorder="1" applyAlignment="1">
      <alignment horizontal="center"/>
    </xf>
    <xf numFmtId="0" fontId="23" fillId="0" borderId="52" xfId="0" applyFont="1" applyBorder="1" applyAlignment="1">
      <alignment horizontal="left" vertical="center" wrapText="1"/>
    </xf>
    <xf numFmtId="0" fontId="86" fillId="0" borderId="11" xfId="0" applyFont="1" applyBorder="1" applyAlignment="1">
      <alignment horizontal="left" wrapText="1"/>
    </xf>
    <xf numFmtId="0" fontId="86" fillId="0" borderId="12" xfId="0" applyFont="1" applyBorder="1" applyAlignment="1">
      <alignment horizontal="left" wrapText="1"/>
    </xf>
    <xf numFmtId="0" fontId="86" fillId="0" borderId="13" xfId="0" applyFont="1" applyBorder="1" applyAlignment="1">
      <alignment horizontal="left" wrapText="1"/>
    </xf>
    <xf numFmtId="0" fontId="86" fillId="0" borderId="14" xfId="0" applyFont="1" applyBorder="1" applyAlignment="1">
      <alignment horizontal="left" wrapText="1"/>
    </xf>
    <xf numFmtId="0" fontId="86" fillId="0" borderId="15" xfId="0" applyFont="1" applyBorder="1" applyAlignment="1">
      <alignment horizontal="left" wrapText="1"/>
    </xf>
    <xf numFmtId="0" fontId="86" fillId="0" borderId="16" xfId="0" applyFont="1" applyBorder="1" applyAlignment="1">
      <alignment horizontal="left" wrapText="1"/>
    </xf>
    <xf numFmtId="0" fontId="68" fillId="4" borderId="1" xfId="0" applyFont="1" applyFill="1" applyBorder="1" applyAlignment="1">
      <alignment horizontal="right" vertical="center" wrapText="1"/>
    </xf>
    <xf numFmtId="0" fontId="68" fillId="4" borderId="3" xfId="0" applyFont="1" applyFill="1" applyBorder="1" applyAlignment="1">
      <alignment horizontal="right" vertical="center" wrapText="1"/>
    </xf>
    <xf numFmtId="0" fontId="79" fillId="0" borderId="42" xfId="0" applyFont="1" applyBorder="1" applyAlignment="1">
      <alignment horizontal="right" vertical="center" wrapText="1"/>
    </xf>
    <xf numFmtId="0" fontId="79" fillId="0" borderId="0" xfId="0" applyFont="1" applyAlignment="1">
      <alignment horizontal="right" vertical="center" wrapText="1"/>
    </xf>
    <xf numFmtId="0" fontId="0" fillId="10" borderId="0" xfId="0" applyFill="1" applyAlignment="1">
      <alignment horizontal="center"/>
    </xf>
    <xf numFmtId="0" fontId="69" fillId="0" borderId="4" xfId="0" applyFont="1" applyBorder="1" applyAlignment="1">
      <alignment horizontal="right" wrapText="1"/>
    </xf>
    <xf numFmtId="0" fontId="69" fillId="0" borderId="8" xfId="0" applyFont="1" applyBorder="1" applyAlignment="1">
      <alignment horizontal="right" wrapText="1"/>
    </xf>
    <xf numFmtId="0" fontId="74" fillId="0" borderId="0" xfId="0" applyFont="1" applyAlignment="1">
      <alignment horizontal="right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69" fillId="0" borderId="32" xfId="0" applyFont="1" applyBorder="1" applyAlignment="1">
      <alignment horizontal="right" vertical="center" wrapText="1"/>
    </xf>
    <xf numFmtId="0" fontId="69" fillId="0" borderId="49" xfId="0" applyFont="1" applyBorder="1" applyAlignment="1">
      <alignment horizontal="right" vertical="center" wrapText="1"/>
    </xf>
    <xf numFmtId="0" fontId="81" fillId="0" borderId="21" xfId="0" applyFont="1" applyBorder="1" applyAlignment="1">
      <alignment horizontal="center"/>
    </xf>
    <xf numFmtId="0" fontId="68" fillId="0" borderId="34" xfId="0" applyFont="1" applyBorder="1" applyAlignment="1">
      <alignment horizontal="right" vertical="center" wrapText="1"/>
    </xf>
    <xf numFmtId="0" fontId="76" fillId="0" borderId="46" xfId="0" applyFont="1" applyBorder="1" applyAlignment="1">
      <alignment horizontal="right" vertical="center" wrapText="1"/>
    </xf>
    <xf numFmtId="0" fontId="76" fillId="0" borderId="47" xfId="0" applyFont="1" applyBorder="1" applyAlignment="1">
      <alignment horizontal="right" vertical="center" wrapText="1"/>
    </xf>
    <xf numFmtId="0" fontId="69" fillId="0" borderId="20" xfId="0" applyFont="1" applyBorder="1" applyAlignment="1">
      <alignment horizontal="right" vertical="center" wrapText="1"/>
    </xf>
    <xf numFmtId="0" fontId="69" fillId="0" borderId="25" xfId="0" applyFont="1" applyBorder="1" applyAlignment="1">
      <alignment horizontal="right" vertical="center" wrapText="1"/>
    </xf>
    <xf numFmtId="0" fontId="74" fillId="0" borderId="4" xfId="0" applyFont="1" applyBorder="1" applyAlignment="1">
      <alignment horizontal="right" vertical="center" wrapText="1"/>
    </xf>
    <xf numFmtId="0" fontId="35" fillId="11" borderId="11" xfId="0" applyFont="1" applyFill="1" applyBorder="1" applyAlignment="1">
      <alignment horizontal="center" vertical="center" wrapText="1"/>
    </xf>
    <xf numFmtId="0" fontId="35" fillId="11" borderId="12" xfId="0" applyFont="1" applyFill="1" applyBorder="1" applyAlignment="1">
      <alignment horizontal="center" vertical="center" wrapText="1"/>
    </xf>
    <xf numFmtId="0" fontId="35" fillId="11" borderId="12" xfId="0" applyFont="1" applyFill="1" applyBorder="1" applyAlignment="1">
      <alignment horizontal="center" vertical="center"/>
    </xf>
    <xf numFmtId="0" fontId="68" fillId="0" borderId="17" xfId="0" applyFont="1" applyBorder="1" applyAlignment="1">
      <alignment horizontal="center" wrapText="1"/>
    </xf>
    <xf numFmtId="0" fontId="68" fillId="0" borderId="18" xfId="0" applyFont="1" applyBorder="1" applyAlignment="1">
      <alignment horizontal="center" wrapText="1"/>
    </xf>
    <xf numFmtId="0" fontId="68" fillId="0" borderId="19" xfId="0" applyFont="1" applyBorder="1" applyAlignment="1">
      <alignment horizontal="center" wrapText="1"/>
    </xf>
    <xf numFmtId="0" fontId="71" fillId="0" borderId="5" xfId="0" applyFont="1" applyBorder="1" applyAlignment="1">
      <alignment horizontal="right" vertical="center" wrapText="1"/>
    </xf>
    <xf numFmtId="0" fontId="71" fillId="0" borderId="5" xfId="0" applyFont="1" applyBorder="1" applyAlignment="1">
      <alignment horizontal="right" vertical="center"/>
    </xf>
    <xf numFmtId="0" fontId="66" fillId="0" borderId="9" xfId="0" applyFont="1" applyBorder="1" applyAlignment="1">
      <alignment horizontal="right" vertical="center" wrapText="1"/>
    </xf>
    <xf numFmtId="0" fontId="66" fillId="0" borderId="44" xfId="0" applyFont="1" applyBorder="1" applyAlignment="1">
      <alignment horizontal="right" vertical="center"/>
    </xf>
    <xf numFmtId="0" fontId="66" fillId="0" borderId="45" xfId="0" applyFont="1" applyBorder="1" applyAlignment="1">
      <alignment horizontal="right" vertical="center"/>
    </xf>
    <xf numFmtId="0" fontId="68" fillId="0" borderId="6" xfId="0" applyFont="1" applyBorder="1" applyAlignment="1">
      <alignment horizontal="right" vertical="center"/>
    </xf>
    <xf numFmtId="0" fontId="35" fillId="3" borderId="11" xfId="0" applyFont="1" applyFill="1" applyBorder="1" applyAlignment="1">
      <alignment horizontal="center" vertical="center" wrapText="1"/>
    </xf>
    <xf numFmtId="0" fontId="35" fillId="3" borderId="12" xfId="0" applyFont="1" applyFill="1" applyBorder="1" applyAlignment="1">
      <alignment horizontal="center" vertical="center" wrapText="1"/>
    </xf>
    <xf numFmtId="0" fontId="35" fillId="3" borderId="13" xfId="0" applyFont="1" applyFill="1" applyBorder="1" applyAlignment="1">
      <alignment horizontal="center" vertical="center" wrapText="1"/>
    </xf>
    <xf numFmtId="0" fontId="74" fillId="0" borderId="6" xfId="0" applyFont="1" applyBorder="1" applyAlignment="1">
      <alignment horizontal="right" vertical="center" wrapText="1"/>
    </xf>
    <xf numFmtId="0" fontId="70" fillId="16" borderId="1" xfId="0" applyFont="1" applyFill="1" applyBorder="1" applyAlignment="1">
      <alignment horizontal="right" vertical="center" wrapText="1"/>
    </xf>
    <xf numFmtId="0" fontId="70" fillId="16" borderId="3" xfId="0" applyFont="1" applyFill="1" applyBorder="1" applyAlignment="1">
      <alignment horizontal="right" vertical="center" wrapText="1"/>
    </xf>
    <xf numFmtId="0" fontId="34" fillId="0" borderId="51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5" fillId="3" borderId="14" xfId="0" applyFont="1" applyFill="1" applyBorder="1" applyAlignment="1">
      <alignment horizontal="center" vertical="center" wrapText="1"/>
    </xf>
    <xf numFmtId="0" fontId="35" fillId="3" borderId="15" xfId="0" applyFont="1" applyFill="1" applyBorder="1" applyAlignment="1">
      <alignment horizontal="center" vertical="center" wrapText="1"/>
    </xf>
    <xf numFmtId="0" fontId="35" fillId="3" borderId="16" xfId="0" applyFont="1" applyFill="1" applyBorder="1" applyAlignment="1">
      <alignment horizontal="center" vertical="center" wrapText="1"/>
    </xf>
    <xf numFmtId="0" fontId="79" fillId="0" borderId="0" xfId="0" applyFont="1" applyAlignment="1">
      <alignment horizontal="left" vertical="center" wrapText="1"/>
    </xf>
    <xf numFmtId="0" fontId="68" fillId="0" borderId="0" xfId="0" applyFont="1" applyAlignment="1">
      <alignment horizontal="right" vertical="center" wrapText="1"/>
    </xf>
    <xf numFmtId="0" fontId="68" fillId="4" borderId="1" xfId="0" applyFont="1" applyFill="1" applyBorder="1" applyAlignment="1">
      <alignment horizontal="right" wrapText="1"/>
    </xf>
    <xf numFmtId="0" fontId="68" fillId="4" borderId="2" xfId="0" applyFont="1" applyFill="1" applyBorder="1" applyAlignment="1">
      <alignment horizontal="right" wrapText="1"/>
    </xf>
    <xf numFmtId="0" fontId="68" fillId="4" borderId="3" xfId="0" applyFont="1" applyFill="1" applyBorder="1" applyAlignment="1">
      <alignment horizontal="right" wrapText="1"/>
    </xf>
    <xf numFmtId="0" fontId="20" fillId="0" borderId="0" xfId="0" applyFont="1" applyAlignment="1">
      <alignment horizontal="left"/>
    </xf>
    <xf numFmtId="0" fontId="68" fillId="0" borderId="5" xfId="0" applyFont="1" applyBorder="1" applyAlignment="1">
      <alignment horizontal="right" vertical="center"/>
    </xf>
    <xf numFmtId="0" fontId="74" fillId="0" borderId="5" xfId="0" applyFont="1" applyBorder="1" applyAlignment="1">
      <alignment horizontal="right" vertical="center" wrapText="1"/>
    </xf>
    <xf numFmtId="0" fontId="82" fillId="0" borderId="4" xfId="0" applyFont="1" applyBorder="1" applyAlignment="1">
      <alignment horizontal="right" vertical="center" wrapText="1"/>
    </xf>
    <xf numFmtId="0" fontId="82" fillId="0" borderId="4" xfId="0" applyFont="1" applyBorder="1" applyAlignment="1">
      <alignment horizontal="right" vertical="center"/>
    </xf>
    <xf numFmtId="0" fontId="35" fillId="3" borderId="1" xfId="0" applyFont="1" applyFill="1" applyBorder="1" applyAlignment="1">
      <alignment horizontal="center" vertical="center" wrapText="1"/>
    </xf>
    <xf numFmtId="0" fontId="35" fillId="3" borderId="2" xfId="0" applyFont="1" applyFill="1" applyBorder="1" applyAlignment="1">
      <alignment horizontal="center" vertical="center" wrapText="1"/>
    </xf>
    <xf numFmtId="0" fontId="35" fillId="3" borderId="3" xfId="0" applyFont="1" applyFill="1" applyBorder="1" applyAlignment="1">
      <alignment horizontal="center" vertical="center" wrapText="1"/>
    </xf>
    <xf numFmtId="0" fontId="71" fillId="0" borderId="4" xfId="0" applyFont="1" applyBorder="1" applyAlignment="1">
      <alignment horizontal="right" vertical="center" wrapText="1"/>
    </xf>
    <xf numFmtId="0" fontId="71" fillId="0" borderId="4" xfId="0" applyFont="1" applyBorder="1" applyAlignment="1">
      <alignment horizontal="right" vertical="center"/>
    </xf>
    <xf numFmtId="0" fontId="66" fillId="0" borderId="4" xfId="0" applyFont="1" applyBorder="1" applyAlignment="1">
      <alignment horizontal="right" vertical="center" wrapText="1"/>
    </xf>
    <xf numFmtId="0" fontId="66" fillId="0" borderId="4" xfId="0" applyFont="1" applyBorder="1" applyAlignment="1">
      <alignment horizontal="right" vertical="center"/>
    </xf>
    <xf numFmtId="0" fontId="79" fillId="0" borderId="40" xfId="0" applyFont="1" applyBorder="1" applyAlignment="1">
      <alignment horizontal="right" vertical="center" wrapText="1"/>
    </xf>
    <xf numFmtId="0" fontId="79" fillId="0" borderId="40" xfId="0" applyFont="1" applyBorder="1" applyAlignment="1">
      <alignment horizontal="right" vertical="center"/>
    </xf>
    <xf numFmtId="0" fontId="35" fillId="3" borderId="5" xfId="0" applyFont="1" applyFill="1" applyBorder="1" applyAlignment="1">
      <alignment horizontal="center" vertical="center" wrapText="1"/>
    </xf>
    <xf numFmtId="0" fontId="69" fillId="0" borderId="0" xfId="0" applyFont="1" applyAlignment="1">
      <alignment horizontal="right" wrapText="1"/>
    </xf>
    <xf numFmtId="0" fontId="69" fillId="0" borderId="41" xfId="0" applyFont="1" applyBorder="1" applyAlignment="1">
      <alignment horizontal="right" wrapText="1"/>
    </xf>
    <xf numFmtId="0" fontId="79" fillId="0" borderId="4" xfId="0" applyFont="1" applyBorder="1" applyAlignment="1">
      <alignment horizontal="right" vertical="center" wrapText="1"/>
    </xf>
    <xf numFmtId="0" fontId="79" fillId="0" borderId="4" xfId="0" applyFont="1" applyBorder="1" applyAlignment="1">
      <alignment horizontal="right" vertical="center"/>
    </xf>
    <xf numFmtId="0" fontId="79" fillId="0" borderId="6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wrapText="1"/>
    </xf>
    <xf numFmtId="0" fontId="11" fillId="0" borderId="4" xfId="0" applyFont="1" applyBorder="1" applyAlignment="1">
      <alignment horizontal="right"/>
    </xf>
    <xf numFmtId="0" fontId="42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0" fillId="19" borderId="6" xfId="0" applyFill="1" applyBorder="1" applyAlignment="1">
      <alignment horizontal="center"/>
    </xf>
    <xf numFmtId="0" fontId="0" fillId="19" borderId="4" xfId="0" applyFill="1" applyBorder="1" applyAlignment="1">
      <alignment horizontal="center"/>
    </xf>
    <xf numFmtId="0" fontId="21" fillId="0" borderId="0" xfId="0" applyFont="1" applyAlignment="1">
      <alignment horizontal="left" wrapText="1"/>
    </xf>
    <xf numFmtId="0" fontId="45" fillId="0" borderId="0" xfId="0" applyFont="1" applyAlignment="1">
      <alignment horizontal="left" vertical="center" wrapText="1"/>
    </xf>
    <xf numFmtId="0" fontId="5" fillId="0" borderId="43" xfId="0" applyFont="1" applyBorder="1" applyAlignment="1">
      <alignment horizontal="right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10" borderId="0" xfId="0" applyFill="1"/>
    <xf numFmtId="0" fontId="8" fillId="0" borderId="0" xfId="0" applyFont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29" xfId="0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 wrapText="1"/>
    </xf>
    <xf numFmtId="0" fontId="18" fillId="0" borderId="21" xfId="0" applyFont="1" applyBorder="1" applyAlignment="1">
      <alignment horizontal="center"/>
    </xf>
    <xf numFmtId="0" fontId="5" fillId="0" borderId="21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3" fillId="0" borderId="9" xfId="0" applyFont="1" applyBorder="1" applyAlignment="1">
      <alignment horizontal="right" vertical="center" wrapText="1"/>
    </xf>
    <xf numFmtId="0" fontId="53" fillId="0" borderId="44" xfId="0" applyFont="1" applyBorder="1" applyAlignment="1">
      <alignment horizontal="right" vertical="center" wrapText="1"/>
    </xf>
    <xf numFmtId="0" fontId="53" fillId="0" borderId="45" xfId="0" applyFont="1" applyBorder="1" applyAlignment="1">
      <alignment horizontal="right" vertical="center" wrapText="1"/>
    </xf>
    <xf numFmtId="0" fontId="2" fillId="11" borderId="37" xfId="0" applyFont="1" applyFill="1" applyBorder="1" applyAlignment="1">
      <alignment horizontal="center" vertical="center" wrapText="1"/>
    </xf>
    <xf numFmtId="0" fontId="2" fillId="11" borderId="38" xfId="0" applyFont="1" applyFill="1" applyBorder="1" applyAlignment="1">
      <alignment horizontal="center" vertical="center" wrapText="1"/>
    </xf>
    <xf numFmtId="0" fontId="2" fillId="11" borderId="39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/>
    </xf>
    <xf numFmtId="0" fontId="52" fillId="0" borderId="9" xfId="0" applyFont="1" applyBorder="1" applyAlignment="1">
      <alignment horizontal="right" vertical="center" wrapText="1"/>
    </xf>
    <xf numFmtId="0" fontId="52" fillId="0" borderId="44" xfId="0" applyFont="1" applyBorder="1" applyAlignment="1">
      <alignment horizontal="right" vertical="center"/>
    </xf>
    <xf numFmtId="0" fontId="2" fillId="3" borderId="37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 vertical="center" wrapText="1"/>
    </xf>
    <xf numFmtId="0" fontId="53" fillId="0" borderId="0" xfId="0" applyFont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76" fillId="0" borderId="5" xfId="0" applyFont="1" applyBorder="1" applyAlignment="1">
      <alignment horizontal="right" vertical="center" wrapText="1"/>
    </xf>
    <xf numFmtId="0" fontId="55" fillId="0" borderId="5" xfId="0" applyFont="1" applyBorder="1" applyAlignment="1">
      <alignment horizontal="right" vertical="center" wrapText="1"/>
    </xf>
    <xf numFmtId="0" fontId="55" fillId="0" borderId="5" xfId="0" applyFont="1" applyBorder="1" applyAlignment="1">
      <alignment horizontal="right" vertical="center"/>
    </xf>
    <xf numFmtId="0" fontId="57" fillId="0" borderId="48" xfId="0" applyFont="1" applyBorder="1" applyAlignment="1">
      <alignment horizontal="right" wrapText="1"/>
    </xf>
    <xf numFmtId="0" fontId="57" fillId="0" borderId="38" xfId="0" applyFont="1" applyBorder="1" applyAlignment="1">
      <alignment horizontal="right" wrapText="1"/>
    </xf>
    <xf numFmtId="0" fontId="6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CCECFF"/>
      <color rgb="FF0000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282326</xdr:colOff>
      <xdr:row>10</xdr:row>
      <xdr:rowOff>119285</xdr:rowOff>
    </xdr:from>
    <xdr:to>
      <xdr:col>1</xdr:col>
      <xdr:colOff>463301</xdr:colOff>
      <xdr:row>10</xdr:row>
      <xdr:rowOff>309785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AAA153EE-99FE-197D-A283-7F4C99F57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5514" y="2714848"/>
          <a:ext cx="180975" cy="190500"/>
        </a:xfrm>
        <a:prstGeom prst="rect">
          <a:avLst/>
        </a:prstGeom>
      </xdr:spPr>
    </xdr:pic>
    <xdr:clientData/>
  </xdr:twoCellAnchor>
  <xdr:oneCellAnchor>
    <xdr:from>
      <xdr:col>1</xdr:col>
      <xdr:colOff>286179</xdr:colOff>
      <xdr:row>30</xdr:row>
      <xdr:rowOff>87464</xdr:rowOff>
    </xdr:from>
    <xdr:ext cx="180975" cy="190500"/>
    <xdr:pic>
      <xdr:nvPicPr>
        <xdr:cNvPr id="7" name="Immagine 6">
          <a:extLst>
            <a:ext uri="{FF2B5EF4-FFF2-40B4-BE49-F238E27FC236}">
              <a16:creationId xmlns:a16="http://schemas.microsoft.com/office/drawing/2014/main" id="{F9C8D70B-BC35-4C88-B499-AFBD6EDB4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9367" y="8850464"/>
          <a:ext cx="180975" cy="190500"/>
        </a:xfrm>
        <a:prstGeom prst="rect">
          <a:avLst/>
        </a:prstGeom>
      </xdr:spPr>
    </xdr:pic>
    <xdr:clientData/>
  </xdr:oneCellAnchor>
  <xdr:oneCellAnchor>
    <xdr:from>
      <xdr:col>1</xdr:col>
      <xdr:colOff>286219</xdr:colOff>
      <xdr:row>41</xdr:row>
      <xdr:rowOff>111319</xdr:rowOff>
    </xdr:from>
    <xdr:ext cx="180975" cy="190500"/>
    <xdr:pic>
      <xdr:nvPicPr>
        <xdr:cNvPr id="8" name="Immagine 7">
          <a:extLst>
            <a:ext uri="{FF2B5EF4-FFF2-40B4-BE49-F238E27FC236}">
              <a16:creationId xmlns:a16="http://schemas.microsoft.com/office/drawing/2014/main" id="{2D7E0B0D-49B6-4ADD-8783-4B29C7644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9407" y="13287569"/>
          <a:ext cx="180975" cy="190500"/>
        </a:xfrm>
        <a:prstGeom prst="rect">
          <a:avLst/>
        </a:prstGeom>
      </xdr:spPr>
    </xdr:pic>
    <xdr:clientData/>
  </xdr:oneCellAnchor>
  <xdr:twoCellAnchor editAs="oneCell">
    <xdr:from>
      <xdr:col>1</xdr:col>
      <xdr:colOff>261938</xdr:colOff>
      <xdr:row>19</xdr:row>
      <xdr:rowOff>79375</xdr:rowOff>
    </xdr:from>
    <xdr:to>
      <xdr:col>1</xdr:col>
      <xdr:colOff>442913</xdr:colOff>
      <xdr:row>19</xdr:row>
      <xdr:rowOff>269875</xdr:rowOff>
    </xdr:to>
    <xdr:pic>
      <xdr:nvPicPr>
        <xdr:cNvPr id="3" name="Immagine 1">
          <a:extLst>
            <a:ext uri="{FF2B5EF4-FFF2-40B4-BE49-F238E27FC236}">
              <a16:creationId xmlns:a16="http://schemas.microsoft.com/office/drawing/2014/main" id="{E1A06516-FB83-4D96-BB45-54D30B04E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5126" y="6262688"/>
          <a:ext cx="180975" cy="190500"/>
        </a:xfrm>
        <a:prstGeom prst="rect">
          <a:avLst/>
        </a:prstGeom>
      </xdr:spPr>
    </xdr:pic>
    <xdr:clientData/>
  </xdr:twoCellAnchor>
  <xdr:oneCellAnchor>
    <xdr:from>
      <xdr:col>1</xdr:col>
      <xdr:colOff>282326</xdr:colOff>
      <xdr:row>44</xdr:row>
      <xdr:rowOff>119285</xdr:rowOff>
    </xdr:from>
    <xdr:ext cx="180975" cy="190500"/>
    <xdr:pic>
      <xdr:nvPicPr>
        <xdr:cNvPr id="12" name="Immagine 1">
          <a:extLst>
            <a:ext uri="{FF2B5EF4-FFF2-40B4-BE49-F238E27FC236}">
              <a16:creationId xmlns:a16="http://schemas.microsoft.com/office/drawing/2014/main" id="{E74984B6-1566-4D6F-BA93-8CF785A8B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5514" y="2714848"/>
          <a:ext cx="180975" cy="190500"/>
        </a:xfrm>
        <a:prstGeom prst="rect">
          <a:avLst/>
        </a:prstGeom>
      </xdr:spPr>
    </xdr:pic>
    <xdr:clientData/>
  </xdr:oneCellAnchor>
  <xdr:oneCellAnchor>
    <xdr:from>
      <xdr:col>1</xdr:col>
      <xdr:colOff>282326</xdr:colOff>
      <xdr:row>49</xdr:row>
      <xdr:rowOff>119285</xdr:rowOff>
    </xdr:from>
    <xdr:ext cx="180975" cy="190500"/>
    <xdr:pic>
      <xdr:nvPicPr>
        <xdr:cNvPr id="13" name="Immagine 1">
          <a:extLst>
            <a:ext uri="{FF2B5EF4-FFF2-40B4-BE49-F238E27FC236}">
              <a16:creationId xmlns:a16="http://schemas.microsoft.com/office/drawing/2014/main" id="{7AC31729-E673-4CAC-80BD-EE6A3F47A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5514" y="2714848"/>
          <a:ext cx="180975" cy="1905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8960D-D640-4026-ACCD-7373FE5F943F}">
  <sheetPr>
    <tabColor rgb="FFFFFF00"/>
  </sheetPr>
  <dimension ref="A1:I65"/>
  <sheetViews>
    <sheetView tabSelected="1" zoomScale="130" zoomScaleNormal="130" workbookViewId="0">
      <selection activeCell="A25" sqref="A25"/>
    </sheetView>
  </sheetViews>
  <sheetFormatPr baseColWidth="10" defaultColWidth="9.140625" defaultRowHeight="15" x14ac:dyDescent="0.25"/>
  <cols>
    <col min="1" max="1" width="77.7109375" customWidth="1"/>
    <col min="2" max="2" width="11.140625" customWidth="1"/>
    <col min="3" max="3" width="32.140625" customWidth="1"/>
    <col min="4" max="4" width="13.85546875" customWidth="1"/>
    <col min="8" max="8" width="12.5703125" customWidth="1"/>
  </cols>
  <sheetData>
    <row r="1" spans="1:9" ht="18.75" x14ac:dyDescent="0.3">
      <c r="A1" s="37" t="s">
        <v>35</v>
      </c>
      <c r="B1" s="36"/>
      <c r="C1" s="36"/>
    </row>
    <row r="2" spans="1:9" ht="18.2" customHeight="1" x14ac:dyDescent="0.25">
      <c r="A2" s="42" t="s">
        <v>51</v>
      </c>
    </row>
    <row r="3" spans="1:9" ht="18.2" customHeight="1" thickBot="1" x14ac:dyDescent="0.3">
      <c r="A3" s="42"/>
    </row>
    <row r="4" spans="1:9" ht="27.6" customHeight="1" thickBot="1" x14ac:dyDescent="0.3">
      <c r="A4" s="49" t="s">
        <v>41</v>
      </c>
      <c r="B4" s="50" t="s">
        <v>42</v>
      </c>
    </row>
    <row r="5" spans="1:9" ht="21.4" customHeight="1" thickBot="1" x14ac:dyDescent="0.3">
      <c r="A5" s="56"/>
      <c r="B5" s="57">
        <v>0</v>
      </c>
    </row>
    <row r="6" spans="1:9" ht="27.6" customHeight="1" thickBot="1" x14ac:dyDescent="0.3">
      <c r="A6" s="58" t="s">
        <v>56</v>
      </c>
      <c r="B6" s="226">
        <f>+B5/36</f>
        <v>0</v>
      </c>
    </row>
    <row r="7" spans="1:9" ht="29.45" customHeight="1" x14ac:dyDescent="0.25">
      <c r="A7" s="308" t="s">
        <v>55</v>
      </c>
      <c r="B7" s="308"/>
      <c r="C7" s="308"/>
    </row>
    <row r="8" spans="1:9" ht="11.25" customHeight="1" x14ac:dyDescent="0.25">
      <c r="A8" s="48"/>
      <c r="B8" s="48"/>
      <c r="C8" s="48"/>
    </row>
    <row r="9" spans="1:9" ht="27.2" customHeight="1" x14ac:dyDescent="0.25">
      <c r="A9" s="307" t="s">
        <v>36</v>
      </c>
      <c r="B9" s="307"/>
      <c r="C9" s="307"/>
    </row>
    <row r="10" spans="1:9" ht="6.95" customHeight="1" thickBot="1" x14ac:dyDescent="0.3"/>
    <row r="11" spans="1:9" ht="78" customHeight="1" thickBot="1" x14ac:dyDescent="0.3">
      <c r="A11" s="77" t="s">
        <v>38</v>
      </c>
      <c r="B11" s="95" t="s">
        <v>94</v>
      </c>
      <c r="C11" s="59" t="s">
        <v>71</v>
      </c>
      <c r="D11" s="198" t="s">
        <v>95</v>
      </c>
      <c r="F11" t="s">
        <v>64</v>
      </c>
    </row>
    <row r="12" spans="1:9" ht="25.15" customHeight="1" x14ac:dyDescent="0.25">
      <c r="A12" s="78" t="s">
        <v>75</v>
      </c>
      <c r="B12" s="96">
        <v>4</v>
      </c>
      <c r="C12" s="79" t="s">
        <v>96</v>
      </c>
      <c r="D12" s="205"/>
      <c r="H12" s="69" t="s">
        <v>66</v>
      </c>
    </row>
    <row r="13" spans="1:9" ht="26.1" customHeight="1" x14ac:dyDescent="0.25">
      <c r="A13" s="35" t="s">
        <v>101</v>
      </c>
      <c r="B13" s="99"/>
      <c r="C13" s="100"/>
      <c r="D13" s="200">
        <f>C13/36</f>
        <v>0</v>
      </c>
      <c r="F13">
        <v>36</v>
      </c>
      <c r="G13">
        <v>1</v>
      </c>
      <c r="H13" s="11">
        <f>36+25+40+21</f>
        <v>122</v>
      </c>
      <c r="I13" s="68">
        <f>+G13*H13/F13</f>
        <v>3.3888888888888888</v>
      </c>
    </row>
    <row r="14" spans="1:9" ht="27.6" customHeight="1" x14ac:dyDescent="0.25">
      <c r="A14" s="66" t="s">
        <v>63</v>
      </c>
      <c r="B14" s="99"/>
      <c r="C14" s="103"/>
      <c r="D14" s="200">
        <f t="shared" ref="D14:D18" si="0">C14/36</f>
        <v>0</v>
      </c>
    </row>
    <row r="15" spans="1:9" ht="26.1" customHeight="1" x14ac:dyDescent="0.25">
      <c r="A15" s="35" t="s">
        <v>43</v>
      </c>
      <c r="B15" s="101"/>
      <c r="C15" s="102"/>
      <c r="D15" s="200">
        <f t="shared" si="0"/>
        <v>0</v>
      </c>
    </row>
    <row r="16" spans="1:9" ht="26.1" customHeight="1" x14ac:dyDescent="0.25">
      <c r="A16" s="35" t="s">
        <v>57</v>
      </c>
      <c r="B16" s="101"/>
      <c r="C16" s="102"/>
      <c r="D16" s="200">
        <f t="shared" si="0"/>
        <v>0</v>
      </c>
    </row>
    <row r="17" spans="1:4" ht="26.1" customHeight="1" x14ac:dyDescent="0.25">
      <c r="A17" s="35" t="s">
        <v>53</v>
      </c>
      <c r="B17" s="101"/>
      <c r="C17" s="102"/>
      <c r="D17" s="200">
        <f t="shared" si="0"/>
        <v>0</v>
      </c>
    </row>
    <row r="18" spans="1:4" ht="50.25" customHeight="1" x14ac:dyDescent="0.25">
      <c r="A18" s="35" t="s">
        <v>70</v>
      </c>
      <c r="B18" s="101"/>
      <c r="C18" s="102"/>
      <c r="D18" s="200">
        <f t="shared" si="0"/>
        <v>0</v>
      </c>
    </row>
    <row r="19" spans="1:4" ht="3.6" customHeight="1" thickBot="1" x14ac:dyDescent="0.3"/>
    <row r="20" spans="1:4" ht="77.25" thickBot="1" x14ac:dyDescent="0.3">
      <c r="A20" s="61" t="s">
        <v>107</v>
      </c>
      <c r="B20" s="95" t="s">
        <v>94</v>
      </c>
      <c r="C20" s="59" t="s">
        <v>71</v>
      </c>
      <c r="D20" s="198" t="s">
        <v>95</v>
      </c>
    </row>
    <row r="21" spans="1:4" ht="22.5" customHeight="1" x14ac:dyDescent="0.25">
      <c r="A21" s="51"/>
      <c r="B21" s="104"/>
      <c r="C21" s="105"/>
      <c r="D21" s="207">
        <f t="shared" ref="D21:D23" si="1">C21/36</f>
        <v>0</v>
      </c>
    </row>
    <row r="22" spans="1:4" ht="22.5" customHeight="1" x14ac:dyDescent="0.25">
      <c r="A22" s="52"/>
      <c r="B22" s="106"/>
      <c r="C22" s="107"/>
      <c r="D22" s="200">
        <f t="shared" si="1"/>
        <v>0</v>
      </c>
    </row>
    <row r="23" spans="1:4" ht="22.5" customHeight="1" x14ac:dyDescent="0.25">
      <c r="A23" s="53"/>
      <c r="B23" s="108"/>
      <c r="C23" s="109"/>
      <c r="D23" s="200">
        <f t="shared" si="1"/>
        <v>0</v>
      </c>
    </row>
    <row r="24" spans="1:4" ht="5.45" customHeight="1" x14ac:dyDescent="0.25"/>
    <row r="25" spans="1:4" ht="96" customHeight="1" thickBot="1" x14ac:dyDescent="0.3">
      <c r="A25" s="227" t="s">
        <v>108</v>
      </c>
      <c r="B25" s="106"/>
      <c r="C25" s="107"/>
      <c r="D25" s="200">
        <f t="shared" ref="D25" si="2">C25/36</f>
        <v>0</v>
      </c>
    </row>
    <row r="26" spans="1:4" ht="27.2" customHeight="1" thickBot="1" x14ac:dyDescent="0.3">
      <c r="A26" s="41" t="s">
        <v>59</v>
      </c>
      <c r="B26" s="110">
        <f>+B13+B14+B15+B16+B17+B21+B22+B23+B18+B25</f>
        <v>0</v>
      </c>
      <c r="C26" s="40">
        <f>+C13+C14+C15+C16+C17+C21+C22+C23+C18+C25</f>
        <v>0</v>
      </c>
      <c r="D26" s="201">
        <f>+D13+D14+D15+D16+D17+D21+D22+D23+D18+D25</f>
        <v>0</v>
      </c>
    </row>
    <row r="27" spans="1:4" ht="27.2" customHeight="1" x14ac:dyDescent="0.25">
      <c r="A27" s="94"/>
      <c r="B27" s="43"/>
      <c r="C27" s="43"/>
      <c r="D27" s="76"/>
    </row>
    <row r="28" spans="1:4" ht="11.85" customHeight="1" x14ac:dyDescent="0.25">
      <c r="D28" s="76"/>
    </row>
    <row r="29" spans="1:4" ht="26.1" customHeight="1" x14ac:dyDescent="0.25">
      <c r="A29" s="46" t="s">
        <v>37</v>
      </c>
      <c r="B29" s="46"/>
      <c r="C29" s="46"/>
      <c r="D29" s="76"/>
    </row>
    <row r="30" spans="1:4" ht="15.75" thickBot="1" x14ac:dyDescent="0.3">
      <c r="A30" s="34"/>
      <c r="D30" s="76"/>
    </row>
    <row r="31" spans="1:4" ht="77.25" thickBot="1" x14ac:dyDescent="0.3">
      <c r="A31" s="38" t="s">
        <v>38</v>
      </c>
      <c r="B31" s="95" t="s">
        <v>94</v>
      </c>
      <c r="C31" s="39" t="s">
        <v>71</v>
      </c>
      <c r="D31" s="198" t="s">
        <v>95</v>
      </c>
    </row>
    <row r="32" spans="1:4" ht="24" x14ac:dyDescent="0.25">
      <c r="A32" s="35" t="s">
        <v>44</v>
      </c>
      <c r="B32" s="104"/>
      <c r="C32" s="111"/>
      <c r="D32" s="207">
        <f>C32/36</f>
        <v>0</v>
      </c>
    </row>
    <row r="33" spans="1:4" ht="24" x14ac:dyDescent="0.25">
      <c r="A33" s="35" t="s">
        <v>52</v>
      </c>
      <c r="B33" s="106"/>
      <c r="C33" s="112"/>
      <c r="D33" s="200">
        <f t="shared" ref="D33:D47" si="3">C33/36</f>
        <v>0</v>
      </c>
    </row>
    <row r="34" spans="1:4" ht="24" x14ac:dyDescent="0.25">
      <c r="A34" s="35" t="s">
        <v>45</v>
      </c>
      <c r="B34" s="106"/>
      <c r="C34" s="112"/>
      <c r="D34" s="200">
        <f t="shared" si="3"/>
        <v>0</v>
      </c>
    </row>
    <row r="35" spans="1:4" ht="25.15" customHeight="1" x14ac:dyDescent="0.25">
      <c r="A35" s="35" t="s">
        <v>54</v>
      </c>
      <c r="B35" s="106"/>
      <c r="C35" s="112"/>
      <c r="D35" s="200">
        <f t="shared" si="3"/>
        <v>0</v>
      </c>
    </row>
    <row r="36" spans="1:4" ht="24" x14ac:dyDescent="0.25">
      <c r="A36" s="35" t="s">
        <v>46</v>
      </c>
      <c r="B36" s="106"/>
      <c r="C36" s="112"/>
      <c r="D36" s="200">
        <f t="shared" si="3"/>
        <v>0</v>
      </c>
    </row>
    <row r="37" spans="1:4" ht="24" x14ac:dyDescent="0.25">
      <c r="A37" s="35" t="s">
        <v>47</v>
      </c>
      <c r="B37" s="106"/>
      <c r="C37" s="112"/>
      <c r="D37" s="200">
        <f t="shared" si="3"/>
        <v>0</v>
      </c>
    </row>
    <row r="38" spans="1:4" ht="24" x14ac:dyDescent="0.25">
      <c r="A38" s="35" t="s">
        <v>48</v>
      </c>
      <c r="B38" s="106"/>
      <c r="C38" s="112"/>
      <c r="D38" s="200">
        <f t="shared" si="3"/>
        <v>0</v>
      </c>
    </row>
    <row r="39" spans="1:4" ht="24" x14ac:dyDescent="0.25">
      <c r="A39" s="35" t="s">
        <v>49</v>
      </c>
      <c r="B39" s="106"/>
      <c r="C39" s="112"/>
      <c r="D39" s="200">
        <f t="shared" si="3"/>
        <v>0</v>
      </c>
    </row>
    <row r="40" spans="1:4" ht="24" x14ac:dyDescent="0.25">
      <c r="A40" s="35" t="s">
        <v>73</v>
      </c>
      <c r="B40" s="106"/>
      <c r="C40" s="112"/>
      <c r="D40" s="200">
        <f t="shared" si="3"/>
        <v>0</v>
      </c>
    </row>
    <row r="41" spans="1:4" ht="72.75" thickBot="1" x14ac:dyDescent="0.3">
      <c r="A41" s="60" t="s">
        <v>74</v>
      </c>
      <c r="B41" s="108"/>
      <c r="C41" s="113"/>
      <c r="D41" s="206">
        <f t="shared" si="3"/>
        <v>0</v>
      </c>
    </row>
    <row r="42" spans="1:4" ht="74.25" customHeight="1" thickBot="1" x14ac:dyDescent="0.3">
      <c r="A42" s="61" t="s">
        <v>91</v>
      </c>
      <c r="B42" s="95" t="s">
        <v>94</v>
      </c>
      <c r="C42" s="59" t="s">
        <v>71</v>
      </c>
      <c r="D42" s="198" t="s">
        <v>95</v>
      </c>
    </row>
    <row r="43" spans="1:4" ht="19.7" customHeight="1" x14ac:dyDescent="0.25">
      <c r="A43" s="51"/>
      <c r="B43" s="104"/>
      <c r="C43" s="112"/>
      <c r="D43" s="207">
        <f t="shared" si="3"/>
        <v>0</v>
      </c>
    </row>
    <row r="44" spans="1:4" ht="19.7" customHeight="1" thickBot="1" x14ac:dyDescent="0.3">
      <c r="A44" s="52"/>
      <c r="B44" s="106"/>
      <c r="C44" s="112"/>
      <c r="D44" s="206">
        <f t="shared" si="3"/>
        <v>0</v>
      </c>
    </row>
    <row r="45" spans="1:4" ht="77.25" thickBot="1" x14ac:dyDescent="0.3">
      <c r="A45" s="61" t="s">
        <v>92</v>
      </c>
      <c r="B45" s="95" t="s">
        <v>94</v>
      </c>
      <c r="C45" s="202" t="s">
        <v>71</v>
      </c>
      <c r="D45" s="198" t="s">
        <v>95</v>
      </c>
    </row>
    <row r="46" spans="1:4" ht="20.100000000000001" customHeight="1" x14ac:dyDescent="0.25">
      <c r="A46" s="51"/>
      <c r="B46" s="104"/>
      <c r="C46" s="203"/>
      <c r="D46" s="207">
        <f t="shared" si="3"/>
        <v>0</v>
      </c>
    </row>
    <row r="47" spans="1:4" ht="20.100000000000001" customHeight="1" thickBot="1" x14ac:dyDescent="0.3">
      <c r="A47" s="53"/>
      <c r="B47" s="108"/>
      <c r="C47" s="204"/>
      <c r="D47" s="206">
        <f t="shared" si="3"/>
        <v>0</v>
      </c>
    </row>
    <row r="48" spans="1:4" ht="24.75" thickBot="1" x14ac:dyDescent="0.3">
      <c r="A48" s="41" t="s">
        <v>60</v>
      </c>
      <c r="B48" s="97">
        <f>+B32+B33+B34+B35+B36+B37+B38+B39+B43+B44+B46+B47+B40+B41</f>
        <v>0</v>
      </c>
      <c r="C48" s="67">
        <f>+C32+C33+C34+C35+C36+C37+C38+C39+C43+C44+C46+C47+C40+C41</f>
        <v>0</v>
      </c>
      <c r="D48" s="199">
        <f>+D32+D33+D34+D35+D36+D37+D38+D39+D43+D44+D46+D47+D40+D41</f>
        <v>0</v>
      </c>
    </row>
    <row r="49" spans="1:4" ht="15.75" thickBot="1" x14ac:dyDescent="0.3">
      <c r="D49" s="76"/>
    </row>
    <row r="50" spans="1:4" ht="77.25" thickBot="1" x14ac:dyDescent="0.3">
      <c r="B50" s="95" t="s">
        <v>94</v>
      </c>
      <c r="C50" s="39" t="s">
        <v>71</v>
      </c>
      <c r="D50" s="198" t="s">
        <v>95</v>
      </c>
    </row>
    <row r="51" spans="1:4" ht="30.75" thickBot="1" x14ac:dyDescent="0.3">
      <c r="A51" s="47" t="s">
        <v>72</v>
      </c>
      <c r="B51" s="98">
        <f>B26+B48</f>
        <v>0</v>
      </c>
      <c r="C51" s="67">
        <f>+C26+C48</f>
        <v>0</v>
      </c>
      <c r="D51" s="199">
        <f>+B6+D26+D48</f>
        <v>0</v>
      </c>
    </row>
    <row r="52" spans="1:4" ht="21.4" customHeight="1" x14ac:dyDescent="0.25"/>
    <row r="53" spans="1:4" x14ac:dyDescent="0.25">
      <c r="A53" s="304"/>
      <c r="B53" s="304"/>
      <c r="C53" s="304"/>
    </row>
    <row r="54" spans="1:4" ht="30" customHeight="1" x14ac:dyDescent="0.25">
      <c r="A54" s="303" t="s">
        <v>93</v>
      </c>
      <c r="B54" s="304"/>
      <c r="C54" s="304"/>
    </row>
    <row r="57" spans="1:4" x14ac:dyDescent="0.25">
      <c r="A57" s="54" t="s">
        <v>50</v>
      </c>
      <c r="B57" s="305"/>
    </row>
    <row r="58" spans="1:4" x14ac:dyDescent="0.25">
      <c r="A58" s="55" t="s">
        <v>58</v>
      </c>
      <c r="B58" s="306"/>
    </row>
    <row r="65" spans="1:1" x14ac:dyDescent="0.25">
      <c r="A65" s="222"/>
    </row>
  </sheetData>
  <mergeCells count="5">
    <mergeCell ref="A54:C54"/>
    <mergeCell ref="B57:B58"/>
    <mergeCell ref="A53:C53"/>
    <mergeCell ref="A9:C9"/>
    <mergeCell ref="A7:C7"/>
  </mergeCells>
  <pageMargins left="0.19685039370078741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1C392-61F5-4FE2-86E5-CC249305358B}">
  <sheetPr>
    <tabColor theme="8" tint="0.39997558519241921"/>
  </sheetPr>
  <dimension ref="A1:K94"/>
  <sheetViews>
    <sheetView topLeftCell="A20" zoomScale="110" zoomScaleNormal="110" workbookViewId="0">
      <selection activeCell="F52" sqref="F52"/>
    </sheetView>
  </sheetViews>
  <sheetFormatPr baseColWidth="10" defaultColWidth="9.140625" defaultRowHeight="15" x14ac:dyDescent="0.25"/>
  <cols>
    <col min="1" max="1" width="48.28515625" customWidth="1"/>
    <col min="2" max="2" width="15.42578125" customWidth="1"/>
    <col min="4" max="4" width="10.140625" bestFit="1" customWidth="1"/>
    <col min="6" max="6" width="6.7109375" customWidth="1"/>
    <col min="7" max="7" width="7.7109375" customWidth="1"/>
    <col min="9" max="9" width="6.28515625" customWidth="1"/>
    <col min="12" max="12" width="8.140625" customWidth="1"/>
    <col min="16" max="16" width="6.28515625" customWidth="1"/>
  </cols>
  <sheetData>
    <row r="1" spans="1:10" ht="18.75" x14ac:dyDescent="0.3">
      <c r="A1" s="44" t="s">
        <v>65</v>
      </c>
      <c r="B1" s="2"/>
      <c r="C1" s="2"/>
      <c r="D1" s="2"/>
      <c r="E1" s="2"/>
      <c r="F1" s="2"/>
      <c r="G1" s="2"/>
    </row>
    <row r="2" spans="1:10" ht="16.350000000000001" customHeight="1" x14ac:dyDescent="0.25">
      <c r="A2" s="281" t="s">
        <v>34</v>
      </c>
      <c r="B2" s="281"/>
      <c r="C2" s="281"/>
      <c r="D2" s="2"/>
      <c r="E2" s="2"/>
      <c r="F2" s="2"/>
      <c r="G2" s="2"/>
    </row>
    <row r="3" spans="1:10" x14ac:dyDescent="0.25">
      <c r="A3" s="114" t="s">
        <v>76</v>
      </c>
      <c r="B3" s="114"/>
      <c r="C3" s="114"/>
      <c r="D3" s="114"/>
      <c r="E3" s="114"/>
      <c r="F3" s="114"/>
      <c r="G3" s="114"/>
      <c r="H3" s="115"/>
      <c r="I3" s="115"/>
      <c r="J3" s="115"/>
    </row>
    <row r="4" spans="1:10" ht="7.15" customHeight="1" x14ac:dyDescent="0.25">
      <c r="I4" s="115"/>
      <c r="J4" s="115"/>
    </row>
    <row r="5" spans="1:10" x14ac:dyDescent="0.25">
      <c r="A5" s="116" t="s">
        <v>1</v>
      </c>
      <c r="B5" s="116"/>
      <c r="C5" s="116"/>
      <c r="D5" s="116"/>
      <c r="E5" s="116"/>
      <c r="F5" s="115"/>
      <c r="G5" s="115"/>
      <c r="H5" s="115"/>
      <c r="I5" s="115"/>
      <c r="J5" s="115"/>
    </row>
    <row r="6" spans="1:10" ht="15.75" thickBot="1" x14ac:dyDescent="0.3">
      <c r="A6" s="116" t="s">
        <v>2</v>
      </c>
      <c r="B6" s="116"/>
      <c r="C6" s="116"/>
      <c r="D6" s="116"/>
      <c r="E6" s="116"/>
      <c r="F6" s="115"/>
      <c r="G6" s="115"/>
      <c r="H6" s="115"/>
      <c r="I6" s="115"/>
      <c r="J6" s="115"/>
    </row>
    <row r="7" spans="1:10" ht="37.9" customHeight="1" thickBot="1" x14ac:dyDescent="0.3">
      <c r="A7" s="286" t="s">
        <v>16</v>
      </c>
      <c r="B7" s="287"/>
      <c r="C7" s="288"/>
    </row>
    <row r="8" spans="1:10" ht="29.1" customHeight="1" x14ac:dyDescent="0.25">
      <c r="A8" s="289" t="s">
        <v>77</v>
      </c>
      <c r="B8" s="290"/>
      <c r="C8" s="117">
        <v>3.8</v>
      </c>
    </row>
    <row r="9" spans="1:10" ht="29.1" customHeight="1" x14ac:dyDescent="0.25">
      <c r="A9" s="291" t="s">
        <v>78</v>
      </c>
      <c r="B9" s="292"/>
      <c r="C9" s="118">
        <v>9.5</v>
      </c>
    </row>
    <row r="10" spans="1:10" ht="29.1" customHeight="1" x14ac:dyDescent="0.25">
      <c r="A10" s="283" t="s">
        <v>3</v>
      </c>
      <c r="B10" s="283"/>
      <c r="C10" s="119">
        <v>4</v>
      </c>
      <c r="D10" s="120"/>
      <c r="E10" s="120"/>
      <c r="F10" s="115"/>
    </row>
    <row r="11" spans="1:10" ht="29.1" customHeight="1" x14ac:dyDescent="0.25">
      <c r="A11" s="284" t="s">
        <v>80</v>
      </c>
      <c r="B11" s="285"/>
      <c r="C11" s="121">
        <f>+C10/C8</f>
        <v>1.0526315789473684</v>
      </c>
      <c r="D11" s="120"/>
      <c r="E11" s="120"/>
      <c r="F11" s="115"/>
    </row>
    <row r="12" spans="1:10" ht="29.1" customHeight="1" x14ac:dyDescent="0.25">
      <c r="A12" s="293" t="s">
        <v>79</v>
      </c>
      <c r="B12" s="294"/>
      <c r="C12" s="208">
        <f>+C10*C9</f>
        <v>38</v>
      </c>
    </row>
    <row r="13" spans="1:10" ht="29.1" customHeight="1" thickBot="1" x14ac:dyDescent="0.3">
      <c r="A13" s="300" t="s">
        <v>99</v>
      </c>
      <c r="B13" s="300"/>
      <c r="C13" s="208">
        <f>+C12/36</f>
        <v>1.0555555555555556</v>
      </c>
      <c r="D13" s="216"/>
      <c r="E13" s="123"/>
      <c r="F13" s="123"/>
    </row>
    <row r="14" spans="1:10" ht="31.15" customHeight="1" thickBot="1" x14ac:dyDescent="0.3">
      <c r="A14" s="234" t="s">
        <v>4</v>
      </c>
      <c r="B14" s="235"/>
      <c r="C14" s="148">
        <f>+C11</f>
        <v>1.0526315789473684</v>
      </c>
      <c r="D14" s="124"/>
      <c r="E14" s="120"/>
      <c r="F14" s="115"/>
    </row>
    <row r="15" spans="1:10" ht="31.15" customHeight="1" x14ac:dyDescent="0.25">
      <c r="A15" s="301" t="s">
        <v>5</v>
      </c>
      <c r="B15" s="302"/>
      <c r="C15" s="125">
        <f xml:space="preserve"> C14-(20*C14/100)</f>
        <v>0.84210526315789469</v>
      </c>
      <c r="D15" s="120"/>
      <c r="E15" s="120"/>
      <c r="F15" s="115"/>
    </row>
    <row r="16" spans="1:10" ht="8.4499999999999993" customHeight="1" x14ac:dyDescent="0.25">
      <c r="A16" s="120"/>
      <c r="B16" s="120"/>
      <c r="C16" s="120"/>
      <c r="D16" s="120"/>
      <c r="E16" s="120"/>
      <c r="F16" s="115"/>
      <c r="G16" s="115"/>
      <c r="H16" s="115"/>
      <c r="I16" s="115"/>
      <c r="J16" s="115"/>
    </row>
    <row r="17" spans="1:10" ht="28.5" customHeight="1" x14ac:dyDescent="0.25">
      <c r="A17" s="242" t="s">
        <v>61</v>
      </c>
      <c r="B17" s="243"/>
      <c r="C17" s="243"/>
      <c r="D17" s="243"/>
      <c r="E17" s="243"/>
      <c r="F17" s="243"/>
      <c r="G17" s="243"/>
      <c r="H17" s="243"/>
      <c r="I17" s="243"/>
      <c r="J17" s="115"/>
    </row>
    <row r="18" spans="1:10" ht="38.25" customHeight="1" x14ac:dyDescent="0.25">
      <c r="A18" s="238"/>
      <c r="B18" s="238"/>
      <c r="C18" s="238"/>
      <c r="D18" s="238"/>
      <c r="E18" s="238"/>
      <c r="F18" s="238"/>
      <c r="G18" s="238"/>
      <c r="H18" s="238"/>
      <c r="I18" s="238"/>
      <c r="J18" s="115"/>
    </row>
    <row r="19" spans="1:10" ht="19.899999999999999" customHeight="1" x14ac:dyDescent="0.25">
      <c r="A19" s="120"/>
      <c r="B19" s="120"/>
      <c r="C19" s="120"/>
      <c r="D19" s="120"/>
      <c r="E19" s="120"/>
      <c r="F19" s="115"/>
      <c r="G19" s="115"/>
      <c r="H19" s="115"/>
      <c r="I19" s="115"/>
      <c r="J19" s="115"/>
    </row>
    <row r="20" spans="1:10" ht="19.899999999999999" customHeight="1" x14ac:dyDescent="0.25">
      <c r="A20" s="120"/>
      <c r="B20" s="120"/>
      <c r="C20" s="120"/>
      <c r="D20" s="120"/>
      <c r="E20" s="120"/>
      <c r="F20" s="115"/>
      <c r="G20" s="115"/>
      <c r="H20" s="115"/>
      <c r="I20" s="115"/>
      <c r="J20" s="115"/>
    </row>
    <row r="21" spans="1:10" ht="19.899999999999999" customHeight="1" x14ac:dyDescent="0.25">
      <c r="A21" s="120"/>
      <c r="B21" s="120"/>
      <c r="C21" s="120"/>
      <c r="D21" s="120"/>
      <c r="E21" s="120"/>
      <c r="F21" s="115"/>
      <c r="G21" s="115"/>
      <c r="H21" s="115"/>
      <c r="I21" s="115"/>
      <c r="J21" s="115"/>
    </row>
    <row r="22" spans="1:10" ht="19.899999999999999" customHeight="1" x14ac:dyDescent="0.25">
      <c r="A22" s="120"/>
      <c r="B22" s="120"/>
      <c r="C22" s="120"/>
      <c r="D22" s="120"/>
      <c r="E22" s="120"/>
      <c r="F22" s="115"/>
      <c r="G22" s="115"/>
      <c r="H22" s="115"/>
      <c r="I22" s="115"/>
      <c r="J22" s="115"/>
    </row>
    <row r="23" spans="1:10" ht="19.899999999999999" customHeight="1" x14ac:dyDescent="0.25">
      <c r="A23" s="120"/>
      <c r="B23" s="120"/>
      <c r="C23" s="120"/>
      <c r="D23" s="120"/>
      <c r="E23" s="120"/>
      <c r="F23" s="115"/>
      <c r="G23" s="115"/>
      <c r="H23" s="115"/>
      <c r="I23" s="115"/>
      <c r="J23" s="115"/>
    </row>
    <row r="24" spans="1:10" ht="19.899999999999999" customHeight="1" x14ac:dyDescent="0.25">
      <c r="A24" s="120"/>
      <c r="B24" s="120"/>
      <c r="C24" s="120"/>
      <c r="D24" s="120"/>
      <c r="E24" s="120"/>
      <c r="F24" s="115"/>
      <c r="G24" s="115"/>
      <c r="H24" s="115"/>
      <c r="I24" s="115"/>
      <c r="J24" s="115"/>
    </row>
    <row r="25" spans="1:10" ht="19.899999999999999" customHeight="1" x14ac:dyDescent="0.25">
      <c r="A25" s="120"/>
      <c r="B25" s="120"/>
      <c r="C25" s="120"/>
      <c r="D25" s="120"/>
      <c r="E25" s="120"/>
      <c r="F25" s="115"/>
      <c r="G25" s="115"/>
      <c r="H25" s="115"/>
      <c r="I25" s="115"/>
      <c r="J25" s="115"/>
    </row>
    <row r="26" spans="1:10" ht="19.899999999999999" customHeight="1" x14ac:dyDescent="0.25">
      <c r="A26" s="120"/>
      <c r="B26" s="120"/>
      <c r="C26" s="120"/>
      <c r="D26" s="120"/>
      <c r="E26" s="120"/>
      <c r="F26" s="115"/>
      <c r="G26" s="115"/>
      <c r="H26" s="115"/>
      <c r="I26" s="115"/>
      <c r="J26" s="115"/>
    </row>
    <row r="27" spans="1:10" ht="19.899999999999999" customHeight="1" x14ac:dyDescent="0.25">
      <c r="A27" s="120"/>
      <c r="B27" s="120"/>
      <c r="C27" s="120"/>
      <c r="D27" s="120"/>
      <c r="E27" s="120"/>
      <c r="F27" s="115"/>
      <c r="G27" s="115"/>
      <c r="H27" s="115"/>
      <c r="I27" s="115"/>
      <c r="J27" s="115"/>
    </row>
    <row r="28" spans="1:10" x14ac:dyDescent="0.25">
      <c r="A28" s="116" t="s">
        <v>6</v>
      </c>
      <c r="B28" s="11"/>
      <c r="C28" s="11"/>
      <c r="D28" s="11"/>
      <c r="E28" s="11"/>
      <c r="F28" s="11"/>
      <c r="G28" s="11"/>
      <c r="H28" s="11"/>
    </row>
    <row r="29" spans="1:10" x14ac:dyDescent="0.25">
      <c r="A29" s="116" t="s">
        <v>7</v>
      </c>
      <c r="B29" s="11"/>
      <c r="C29" s="11"/>
      <c r="D29" s="11"/>
      <c r="E29" s="11"/>
      <c r="F29" s="11"/>
      <c r="G29" s="11"/>
      <c r="H29" s="11"/>
    </row>
    <row r="30" spans="1:10" ht="41.1" customHeight="1" x14ac:dyDescent="0.25">
      <c r="A30" s="295" t="s">
        <v>8</v>
      </c>
      <c r="B30" s="295"/>
      <c r="C30" s="295"/>
      <c r="D30" s="295"/>
      <c r="E30" s="295"/>
      <c r="F30" s="295"/>
      <c r="G30" s="295"/>
      <c r="H30" s="295"/>
    </row>
    <row r="31" spans="1:10" ht="28.15" customHeight="1" x14ac:dyDescent="0.3">
      <c r="A31" s="289" t="s">
        <v>77</v>
      </c>
      <c r="B31" s="290"/>
      <c r="C31" s="126">
        <v>1.5</v>
      </c>
      <c r="D31" s="126">
        <v>1.1000000000000001</v>
      </c>
      <c r="E31" s="126">
        <v>0.9</v>
      </c>
      <c r="F31" s="126">
        <v>0.85</v>
      </c>
      <c r="G31" s="127">
        <v>0.85</v>
      </c>
    </row>
    <row r="32" spans="1:10" ht="28.15" customHeight="1" x14ac:dyDescent="0.3">
      <c r="A32" s="291" t="s">
        <v>78</v>
      </c>
      <c r="B32" s="292"/>
      <c r="C32" s="128">
        <v>23.75</v>
      </c>
      <c r="D32" s="128">
        <v>33</v>
      </c>
      <c r="E32" s="128">
        <v>40</v>
      </c>
      <c r="F32" s="128">
        <v>42</v>
      </c>
      <c r="G32" s="129">
        <v>42</v>
      </c>
    </row>
    <row r="33" spans="1:10" ht="24.6" customHeight="1" x14ac:dyDescent="0.25">
      <c r="A33" s="282" t="s">
        <v>10</v>
      </c>
      <c r="B33" s="282"/>
      <c r="C33" s="130">
        <v>0</v>
      </c>
      <c r="D33" s="131">
        <v>1</v>
      </c>
      <c r="E33" s="131">
        <v>2</v>
      </c>
      <c r="F33" s="131">
        <v>3</v>
      </c>
      <c r="G33" s="132">
        <v>4</v>
      </c>
      <c r="H33" s="133"/>
    </row>
    <row r="34" spans="1:10" ht="24.6" customHeight="1" x14ac:dyDescent="0.25">
      <c r="A34" s="283" t="s">
        <v>11</v>
      </c>
      <c r="B34" s="283"/>
      <c r="C34" s="134"/>
      <c r="D34" s="134"/>
      <c r="E34" s="134"/>
      <c r="F34" s="134"/>
      <c r="G34" s="135"/>
      <c r="H34" s="136">
        <f t="shared" ref="H34" si="0">SUM(C34:G34)</f>
        <v>0</v>
      </c>
    </row>
    <row r="35" spans="1:10" ht="24.6" customHeight="1" x14ac:dyDescent="0.25">
      <c r="A35" s="284" t="s">
        <v>80</v>
      </c>
      <c r="B35" s="285"/>
      <c r="C35" s="137">
        <f>+C34/C31</f>
        <v>0</v>
      </c>
      <c r="D35" s="137">
        <f>+D34/D31</f>
        <v>0</v>
      </c>
      <c r="E35" s="137">
        <f>+E34/E31</f>
        <v>0</v>
      </c>
      <c r="F35" s="137">
        <f>+F34/F31</f>
        <v>0</v>
      </c>
      <c r="G35" s="137">
        <f>+G34/G31</f>
        <v>0</v>
      </c>
      <c r="H35" s="138">
        <f>SUM(C35:G35)</f>
        <v>0</v>
      </c>
    </row>
    <row r="36" spans="1:10" ht="24.6" customHeight="1" x14ac:dyDescent="0.25">
      <c r="A36" s="298" t="s">
        <v>79</v>
      </c>
      <c r="B36" s="299"/>
      <c r="C36" s="122">
        <f>+C34*C32</f>
        <v>0</v>
      </c>
      <c r="D36" s="122">
        <f>+D34*D32</f>
        <v>0</v>
      </c>
      <c r="E36" s="122">
        <f>+E34*E32</f>
        <v>0</v>
      </c>
      <c r="F36" s="122">
        <f>+F34*F32</f>
        <v>0</v>
      </c>
      <c r="G36" s="122">
        <f>+G34*G32</f>
        <v>0</v>
      </c>
      <c r="H36" s="139">
        <f>SUM(C36:G36)</f>
        <v>0</v>
      </c>
    </row>
    <row r="37" spans="1:10" ht="27.2" customHeight="1" thickBot="1" x14ac:dyDescent="0.3">
      <c r="A37" s="140"/>
      <c r="B37" s="140"/>
      <c r="C37" s="141">
        <f>+C36/36</f>
        <v>0</v>
      </c>
      <c r="D37" s="141">
        <f t="shared" ref="D37:G37" si="1">+D36/36</f>
        <v>0</v>
      </c>
      <c r="E37" s="142">
        <f t="shared" si="1"/>
        <v>0</v>
      </c>
      <c r="F37" s="142">
        <f t="shared" si="1"/>
        <v>0</v>
      </c>
      <c r="G37" s="142">
        <f t="shared" si="1"/>
        <v>0</v>
      </c>
      <c r="H37" s="143">
        <f>SUM(C37:G37)</f>
        <v>0</v>
      </c>
      <c r="I37" s="276" t="s">
        <v>69</v>
      </c>
      <c r="J37" s="276"/>
    </row>
    <row r="38" spans="1:10" ht="28.15" customHeight="1" thickBot="1" x14ac:dyDescent="0.3">
      <c r="A38" s="277"/>
      <c r="B38" s="277"/>
      <c r="C38" s="2"/>
      <c r="D38" s="2"/>
      <c r="E38" s="278" t="s">
        <v>4</v>
      </c>
      <c r="F38" s="279"/>
      <c r="G38" s="280"/>
      <c r="H38" s="144">
        <f>+H35</f>
        <v>0</v>
      </c>
      <c r="I38" s="14"/>
    </row>
    <row r="39" spans="1:10" ht="28.15" customHeight="1" x14ac:dyDescent="0.25">
      <c r="A39" s="15"/>
      <c r="D39" s="296" t="s">
        <v>5</v>
      </c>
      <c r="E39" s="296"/>
      <c r="F39" s="296"/>
      <c r="G39" s="297"/>
      <c r="H39" s="125">
        <f xml:space="preserve"> H38-(20*H38/100)</f>
        <v>0</v>
      </c>
    </row>
    <row r="40" spans="1:10" ht="16.7" customHeight="1" x14ac:dyDescent="0.25">
      <c r="A40" s="15"/>
      <c r="D40" s="223"/>
      <c r="E40" s="223"/>
      <c r="F40" s="223"/>
      <c r="G40" s="223"/>
      <c r="H40" s="225"/>
    </row>
    <row r="41" spans="1:10" ht="33" customHeight="1" x14ac:dyDescent="0.25">
      <c r="A41" s="242" t="s">
        <v>61</v>
      </c>
      <c r="B41" s="243"/>
      <c r="C41" s="243"/>
      <c r="D41" s="243"/>
      <c r="E41" s="243"/>
      <c r="F41" s="243"/>
      <c r="G41" s="243"/>
      <c r="H41" s="243"/>
      <c r="I41" s="243"/>
    </row>
    <row r="42" spans="1:10" ht="33" customHeight="1" x14ac:dyDescent="0.25">
      <c r="A42" s="238"/>
      <c r="B42" s="238"/>
      <c r="C42" s="238"/>
      <c r="D42" s="238"/>
      <c r="E42" s="238"/>
      <c r="F42" s="238"/>
      <c r="G42" s="238"/>
      <c r="H42" s="238"/>
      <c r="I42" s="238"/>
    </row>
    <row r="43" spans="1:10" ht="8.4499999999999993" customHeight="1" thickBot="1" x14ac:dyDescent="0.3">
      <c r="A43" s="43"/>
      <c r="B43" s="43"/>
      <c r="C43" s="43"/>
      <c r="D43" s="43"/>
      <c r="E43" s="43"/>
      <c r="F43" s="43"/>
      <c r="G43" s="43"/>
      <c r="H43" s="43"/>
      <c r="I43" s="43"/>
    </row>
    <row r="44" spans="1:10" ht="46.9" customHeight="1" x14ac:dyDescent="0.25">
      <c r="A44" s="228" t="s">
        <v>104</v>
      </c>
      <c r="B44" s="229"/>
      <c r="C44" s="229"/>
      <c r="D44" s="229"/>
      <c r="E44" s="229"/>
      <c r="F44" s="229"/>
      <c r="G44" s="229"/>
      <c r="H44" s="229"/>
      <c r="I44" s="230"/>
    </row>
    <row r="45" spans="1:10" ht="43.9" customHeight="1" thickBot="1" x14ac:dyDescent="0.3">
      <c r="A45" s="231" t="s">
        <v>105</v>
      </c>
      <c r="B45" s="232"/>
      <c r="C45" s="232"/>
      <c r="D45" s="232"/>
      <c r="E45" s="232"/>
      <c r="F45" s="232"/>
      <c r="G45" s="232"/>
      <c r="H45" s="232"/>
      <c r="I45" s="233"/>
    </row>
    <row r="46" spans="1:10" ht="33" customHeight="1" x14ac:dyDescent="0.25"/>
    <row r="47" spans="1:10" ht="15.75" thickBot="1" x14ac:dyDescent="0.3">
      <c r="A47" s="15"/>
      <c r="E47" s="115"/>
      <c r="F47" s="2"/>
      <c r="G47" s="145"/>
      <c r="H47" s="146"/>
    </row>
    <row r="48" spans="1:10" ht="18.75" x14ac:dyDescent="0.25">
      <c r="A48" s="265" t="s">
        <v>12</v>
      </c>
      <c r="B48" s="266"/>
      <c r="C48" s="267"/>
      <c r="H48" s="147"/>
      <c r="I48" s="147"/>
      <c r="J48" s="147"/>
    </row>
    <row r="49" spans="1:10" ht="18.75" x14ac:dyDescent="0.25">
      <c r="A49" s="273" t="s">
        <v>13</v>
      </c>
      <c r="B49" s="274"/>
      <c r="C49" s="275"/>
    </row>
    <row r="50" spans="1:10" ht="36" customHeight="1" x14ac:dyDescent="0.25">
      <c r="A50" s="252" t="s">
        <v>14</v>
      </c>
      <c r="B50" s="252"/>
      <c r="C50" s="211">
        <v>1.25</v>
      </c>
      <c r="D50" s="271" t="s">
        <v>109</v>
      </c>
      <c r="E50" s="272"/>
      <c r="F50" s="272"/>
      <c r="G50" s="272"/>
      <c r="H50" s="272"/>
      <c r="I50" s="272"/>
      <c r="J50" s="272"/>
    </row>
    <row r="51" spans="1:10" ht="36" customHeight="1" thickBot="1" x14ac:dyDescent="0.3">
      <c r="A51" s="268" t="s">
        <v>15</v>
      </c>
      <c r="B51" s="268"/>
      <c r="C51" s="212">
        <v>2.7</v>
      </c>
      <c r="D51" s="271" t="s">
        <v>110</v>
      </c>
      <c r="E51" s="272"/>
      <c r="F51" s="272"/>
      <c r="G51" s="272"/>
      <c r="H51" s="272"/>
      <c r="I51" s="272"/>
      <c r="J51" s="272"/>
    </row>
    <row r="52" spans="1:10" ht="36" customHeight="1" thickBot="1" x14ac:dyDescent="0.3">
      <c r="A52" s="269" t="s">
        <v>97</v>
      </c>
      <c r="B52" s="270"/>
      <c r="C52" s="213">
        <f>SUM(C50:C51)</f>
        <v>3.95</v>
      </c>
    </row>
    <row r="53" spans="1:10" ht="36" customHeight="1" thickBot="1" x14ac:dyDescent="0.3">
      <c r="A53" s="234" t="s">
        <v>4</v>
      </c>
      <c r="B53" s="235"/>
      <c r="C53" s="148">
        <f>C52</f>
        <v>3.95</v>
      </c>
    </row>
    <row r="54" spans="1:10" ht="36" customHeight="1" x14ac:dyDescent="0.25">
      <c r="A54" s="252" t="s">
        <v>5</v>
      </c>
      <c r="B54" s="252"/>
      <c r="C54" s="149">
        <f xml:space="preserve"> C52-(20*C52/100)</f>
        <v>3.16</v>
      </c>
    </row>
    <row r="55" spans="1:10" ht="30" customHeight="1" x14ac:dyDescent="0.25">
      <c r="A55" s="242" t="s">
        <v>61</v>
      </c>
      <c r="B55" s="243"/>
      <c r="C55" s="243"/>
      <c r="D55" s="243"/>
      <c r="E55" s="243"/>
      <c r="F55" s="243"/>
      <c r="G55" s="243"/>
      <c r="H55" s="243"/>
      <c r="I55" s="243"/>
    </row>
    <row r="56" spans="1:10" ht="32.25" customHeight="1" x14ac:dyDescent="0.25">
      <c r="A56" s="238"/>
      <c r="B56" s="238"/>
      <c r="C56" s="238"/>
      <c r="D56" s="238"/>
      <c r="E56" s="238"/>
      <c r="F56" s="238"/>
      <c r="G56" s="238"/>
      <c r="H56" s="238"/>
      <c r="I56" s="238"/>
    </row>
    <row r="65" spans="1:9" ht="12.75" customHeight="1" x14ac:dyDescent="0.25">
      <c r="A65" s="150" t="s">
        <v>0</v>
      </c>
    </row>
    <row r="66" spans="1:9" x14ac:dyDescent="0.25">
      <c r="A66" s="14" t="s">
        <v>33</v>
      </c>
    </row>
    <row r="67" spans="1:9" x14ac:dyDescent="0.25">
      <c r="A67" s="114" t="s">
        <v>76</v>
      </c>
    </row>
    <row r="68" spans="1:9" ht="5.0999999999999996" customHeight="1" x14ac:dyDescent="0.25"/>
    <row r="69" spans="1:9" ht="14.45" customHeight="1" x14ac:dyDescent="0.3">
      <c r="A69" s="116" t="s">
        <v>17</v>
      </c>
      <c r="B69" s="151"/>
      <c r="C69" s="151"/>
      <c r="D69" s="152"/>
      <c r="E69" s="152"/>
      <c r="F69" s="152"/>
      <c r="G69" s="152"/>
      <c r="H69" s="152"/>
      <c r="I69" s="152"/>
    </row>
    <row r="70" spans="1:9" ht="14.45" customHeight="1" thickBot="1" x14ac:dyDescent="0.3">
      <c r="A70" s="116" t="s">
        <v>62</v>
      </c>
      <c r="B70" s="152"/>
      <c r="C70" s="152"/>
      <c r="D70" s="152"/>
      <c r="E70" s="152"/>
      <c r="F70" s="152"/>
      <c r="G70" s="152"/>
      <c r="H70" s="152"/>
      <c r="I70" s="152"/>
    </row>
    <row r="71" spans="1:9" ht="40.5" customHeight="1" thickBot="1" x14ac:dyDescent="0.3">
      <c r="A71" s="253" t="s">
        <v>87</v>
      </c>
      <c r="B71" s="254"/>
      <c r="C71" s="255"/>
      <c r="D71" s="255"/>
      <c r="E71" s="255"/>
      <c r="F71" s="255"/>
      <c r="G71" s="255"/>
      <c r="H71" s="255"/>
      <c r="I71" s="256" t="s">
        <v>9</v>
      </c>
    </row>
    <row r="72" spans="1:9" ht="29.25" customHeight="1" thickBot="1" x14ac:dyDescent="0.3">
      <c r="A72" s="259" t="s">
        <v>77</v>
      </c>
      <c r="B72" s="260"/>
      <c r="C72" s="260"/>
      <c r="D72" s="153">
        <v>4.25</v>
      </c>
      <c r="E72" s="154">
        <v>3.8</v>
      </c>
      <c r="F72" s="154">
        <v>3.8</v>
      </c>
      <c r="G72" s="154">
        <v>1.55</v>
      </c>
      <c r="H72" s="154">
        <v>1.55</v>
      </c>
      <c r="I72" s="257"/>
    </row>
    <row r="73" spans="1:9" ht="30.75" customHeight="1" thickBot="1" x14ac:dyDescent="0.3">
      <c r="A73" s="261" t="s">
        <v>78</v>
      </c>
      <c r="B73" s="262"/>
      <c r="C73" s="263"/>
      <c r="D73" s="155">
        <v>8.44</v>
      </c>
      <c r="E73" s="156">
        <v>9.5</v>
      </c>
      <c r="F73" s="156">
        <v>9.5</v>
      </c>
      <c r="G73" s="156">
        <v>23</v>
      </c>
      <c r="H73" s="157">
        <v>23</v>
      </c>
      <c r="I73" s="257"/>
    </row>
    <row r="74" spans="1:9" ht="16.5" thickBot="1" x14ac:dyDescent="0.3">
      <c r="A74" s="264" t="s">
        <v>10</v>
      </c>
      <c r="B74" s="264"/>
      <c r="C74" s="264"/>
      <c r="D74" s="158">
        <v>0</v>
      </c>
      <c r="E74" s="159">
        <v>1</v>
      </c>
      <c r="F74" s="159">
        <v>2</v>
      </c>
      <c r="G74" s="159">
        <v>3</v>
      </c>
      <c r="H74" s="160">
        <v>4</v>
      </c>
      <c r="I74" s="258"/>
    </row>
    <row r="75" spans="1:9" x14ac:dyDescent="0.25">
      <c r="A75" s="250" t="s">
        <v>81</v>
      </c>
      <c r="B75" s="246" t="s">
        <v>18</v>
      </c>
      <c r="C75" s="246"/>
      <c r="D75" s="161"/>
      <c r="E75" s="162"/>
      <c r="F75" s="162"/>
      <c r="G75" s="162"/>
      <c r="H75" s="163"/>
      <c r="I75" s="164">
        <f t="shared" ref="I75:I87" si="2">SUM(D75:H75)</f>
        <v>0</v>
      </c>
    </row>
    <row r="76" spans="1:9" ht="22.5" x14ac:dyDescent="0.25">
      <c r="A76" s="251"/>
      <c r="B76" s="165" t="s">
        <v>19</v>
      </c>
      <c r="C76" s="166">
        <v>0.3</v>
      </c>
      <c r="D76" s="167">
        <f>+D75*$C$76</f>
        <v>0</v>
      </c>
      <c r="E76" s="167">
        <f t="shared" ref="E76:H76" si="3">+E75*$C$76</f>
        <v>0</v>
      </c>
      <c r="F76" s="167">
        <f t="shared" si="3"/>
        <v>0</v>
      </c>
      <c r="G76" s="167">
        <f t="shared" si="3"/>
        <v>0</v>
      </c>
      <c r="H76" s="167">
        <f t="shared" si="3"/>
        <v>0</v>
      </c>
      <c r="I76" s="168">
        <f t="shared" si="2"/>
        <v>0</v>
      </c>
    </row>
    <row r="77" spans="1:9" x14ac:dyDescent="0.25">
      <c r="A77" s="250" t="s">
        <v>82</v>
      </c>
      <c r="B77" s="246" t="s">
        <v>18</v>
      </c>
      <c r="C77" s="246"/>
      <c r="D77" s="169"/>
      <c r="E77" s="170"/>
      <c r="F77" s="170"/>
      <c r="G77" s="170"/>
      <c r="H77" s="171"/>
      <c r="I77" s="172">
        <f t="shared" si="2"/>
        <v>0</v>
      </c>
    </row>
    <row r="78" spans="1:9" ht="22.5" x14ac:dyDescent="0.25">
      <c r="A78" s="251"/>
      <c r="B78" s="165" t="s">
        <v>19</v>
      </c>
      <c r="C78" s="166">
        <v>0.5</v>
      </c>
      <c r="D78" s="173">
        <f>+D77*$C$78</f>
        <v>0</v>
      </c>
      <c r="E78" s="173">
        <f t="shared" ref="E78:H78" si="4">+E77*$C$78</f>
        <v>0</v>
      </c>
      <c r="F78" s="173">
        <f t="shared" si="4"/>
        <v>0</v>
      </c>
      <c r="G78" s="173">
        <f t="shared" si="4"/>
        <v>0</v>
      </c>
      <c r="H78" s="173">
        <f t="shared" si="4"/>
        <v>0</v>
      </c>
      <c r="I78" s="168">
        <f>SUM(D78:H78)</f>
        <v>0</v>
      </c>
    </row>
    <row r="79" spans="1:9" x14ac:dyDescent="0.25">
      <c r="A79" s="250" t="s">
        <v>83</v>
      </c>
      <c r="B79" s="246" t="s">
        <v>18</v>
      </c>
      <c r="C79" s="246"/>
      <c r="D79" s="174"/>
      <c r="E79" s="175"/>
      <c r="F79" s="175"/>
      <c r="G79" s="175"/>
      <c r="H79" s="176"/>
      <c r="I79" s="177">
        <f t="shared" si="2"/>
        <v>0</v>
      </c>
    </row>
    <row r="80" spans="1:9" ht="22.5" x14ac:dyDescent="0.25">
      <c r="A80" s="251"/>
      <c r="B80" s="165" t="s">
        <v>19</v>
      </c>
      <c r="C80" s="166">
        <v>1</v>
      </c>
      <c r="D80" s="178">
        <f>+D79*$C$80</f>
        <v>0</v>
      </c>
      <c r="E80" s="178">
        <f t="shared" ref="E80:H80" si="5">+E79*$C$80</f>
        <v>0</v>
      </c>
      <c r="F80" s="178">
        <f t="shared" si="5"/>
        <v>0</v>
      </c>
      <c r="G80" s="178">
        <f t="shared" si="5"/>
        <v>0</v>
      </c>
      <c r="H80" s="178">
        <f t="shared" si="5"/>
        <v>0</v>
      </c>
      <c r="I80" s="179">
        <f>SUM(D80:H80)</f>
        <v>0</v>
      </c>
    </row>
    <row r="81" spans="1:11" x14ac:dyDescent="0.25">
      <c r="A81" s="244" t="s">
        <v>84</v>
      </c>
      <c r="B81" s="246" t="s">
        <v>18</v>
      </c>
      <c r="C81" s="246"/>
      <c r="D81" s="170"/>
      <c r="E81" s="170"/>
      <c r="F81" s="170"/>
      <c r="G81" s="170"/>
      <c r="H81" s="171"/>
      <c r="I81" s="172">
        <f t="shared" si="2"/>
        <v>0</v>
      </c>
      <c r="K81" s="68"/>
    </row>
    <row r="82" spans="1:11" ht="22.5" x14ac:dyDescent="0.25">
      <c r="A82" s="245"/>
      <c r="B82" s="180" t="s">
        <v>19</v>
      </c>
      <c r="C82" s="181">
        <v>1.3</v>
      </c>
      <c r="D82" s="182">
        <f>+D81*$C$82</f>
        <v>0</v>
      </c>
      <c r="E82" s="182">
        <f t="shared" ref="E82:H82" si="6">+E81*$C$82</f>
        <v>0</v>
      </c>
      <c r="F82" s="182">
        <f t="shared" si="6"/>
        <v>0</v>
      </c>
      <c r="G82" s="182">
        <f t="shared" si="6"/>
        <v>0</v>
      </c>
      <c r="H82" s="182">
        <f t="shared" si="6"/>
        <v>0</v>
      </c>
      <c r="I82" s="183">
        <f>SUM(D82:H82)</f>
        <v>0</v>
      </c>
      <c r="K82" s="68"/>
    </row>
    <row r="83" spans="1:11" ht="27.6" customHeight="1" thickTop="1" thickBot="1" x14ac:dyDescent="0.3">
      <c r="A83" s="247" t="s">
        <v>85</v>
      </c>
      <c r="B83" s="247"/>
      <c r="C83" s="247"/>
      <c r="D83" s="184">
        <f t="shared" ref="D83:H84" si="7">+D75+D77+D79+D81</f>
        <v>0</v>
      </c>
      <c r="E83" s="184">
        <f t="shared" si="7"/>
        <v>0</v>
      </c>
      <c r="F83" s="184">
        <f t="shared" si="7"/>
        <v>0</v>
      </c>
      <c r="G83" s="184">
        <f t="shared" si="7"/>
        <v>0</v>
      </c>
      <c r="H83" s="184">
        <f t="shared" si="7"/>
        <v>0</v>
      </c>
      <c r="I83" s="185">
        <f t="shared" si="2"/>
        <v>0</v>
      </c>
    </row>
    <row r="84" spans="1:11" ht="27.6" customHeight="1" thickTop="1" thickBot="1" x14ac:dyDescent="0.3">
      <c r="A84" s="247" t="s">
        <v>86</v>
      </c>
      <c r="B84" s="247"/>
      <c r="C84" s="247"/>
      <c r="D84" s="186">
        <f t="shared" si="7"/>
        <v>0</v>
      </c>
      <c r="E84" s="186">
        <f t="shared" si="7"/>
        <v>0</v>
      </c>
      <c r="F84" s="186">
        <f t="shared" si="7"/>
        <v>0</v>
      </c>
      <c r="G84" s="186">
        <f t="shared" si="7"/>
        <v>0</v>
      </c>
      <c r="H84" s="186">
        <f t="shared" si="7"/>
        <v>0</v>
      </c>
      <c r="I84" s="187">
        <f>+D84+E84+F84+G84+H84</f>
        <v>0</v>
      </c>
    </row>
    <row r="85" spans="1:11" ht="27.6" customHeight="1" thickTop="1" x14ac:dyDescent="0.25">
      <c r="A85" s="248" t="s">
        <v>80</v>
      </c>
      <c r="B85" s="249"/>
      <c r="C85" s="249"/>
      <c r="D85" s="188">
        <f>+D84/D72</f>
        <v>0</v>
      </c>
      <c r="E85" s="188">
        <f>+E84/E72</f>
        <v>0</v>
      </c>
      <c r="F85" s="188">
        <f>+F84/F72</f>
        <v>0</v>
      </c>
      <c r="G85" s="188">
        <f>+G84/G72</f>
        <v>0</v>
      </c>
      <c r="H85" s="188">
        <f>+H84/H72</f>
        <v>0</v>
      </c>
      <c r="I85" s="189">
        <f t="shared" si="2"/>
        <v>0</v>
      </c>
      <c r="K85" s="68"/>
    </row>
    <row r="86" spans="1:11" ht="27.6" customHeight="1" x14ac:dyDescent="0.25">
      <c r="A86" s="236" t="s">
        <v>79</v>
      </c>
      <c r="B86" s="237"/>
      <c r="C86" s="237"/>
      <c r="D86" s="190">
        <f>+D84*D73</f>
        <v>0</v>
      </c>
      <c r="E86" s="190">
        <f>+E84*E73</f>
        <v>0</v>
      </c>
      <c r="F86" s="190">
        <f>+F84*F73</f>
        <v>0</v>
      </c>
      <c r="G86" s="190">
        <f>+G84*G73</f>
        <v>0</v>
      </c>
      <c r="H86" s="190">
        <f>+H84*H73</f>
        <v>0</v>
      </c>
      <c r="I86" s="191">
        <f t="shared" si="2"/>
        <v>0</v>
      </c>
    </row>
    <row r="87" spans="1:11" ht="27.6" customHeight="1" x14ac:dyDescent="0.25">
      <c r="A87" s="140"/>
      <c r="B87" s="237" t="s">
        <v>99</v>
      </c>
      <c r="C87" s="237"/>
      <c r="D87" s="192">
        <f>+D86/36</f>
        <v>0</v>
      </c>
      <c r="E87" s="192">
        <f t="shared" ref="E87:H87" si="8">+E86/36</f>
        <v>0</v>
      </c>
      <c r="F87" s="192">
        <f t="shared" si="8"/>
        <v>0</v>
      </c>
      <c r="G87" s="192">
        <f t="shared" si="8"/>
        <v>0</v>
      </c>
      <c r="H87" s="192">
        <f t="shared" si="8"/>
        <v>0</v>
      </c>
      <c r="I87" s="193">
        <f t="shared" si="2"/>
        <v>0</v>
      </c>
    </row>
    <row r="88" spans="1:11" ht="27.2" customHeight="1" thickBot="1" x14ac:dyDescent="0.3">
      <c r="A88" s="194"/>
      <c r="B88" s="115"/>
      <c r="C88" s="115"/>
      <c r="D88" s="115"/>
      <c r="E88" s="115"/>
      <c r="F88" s="239" t="s">
        <v>20</v>
      </c>
      <c r="G88" s="239"/>
      <c r="H88" s="240"/>
      <c r="I88" s="195">
        <f>+I85</f>
        <v>0</v>
      </c>
    </row>
    <row r="89" spans="1:11" ht="25.7" customHeight="1" thickTop="1" thickBot="1" x14ac:dyDescent="0.3">
      <c r="A89" s="15"/>
      <c r="D89" s="241" t="s">
        <v>21</v>
      </c>
      <c r="E89" s="241"/>
      <c r="F89" s="241"/>
      <c r="G89" s="241"/>
      <c r="H89" s="241"/>
      <c r="I89" s="196">
        <f>+I88-(20*I88/100)</f>
        <v>0</v>
      </c>
    </row>
    <row r="90" spans="1:11" ht="31.5" customHeight="1" x14ac:dyDescent="0.25">
      <c r="A90" s="242" t="s">
        <v>61</v>
      </c>
      <c r="B90" s="243"/>
      <c r="C90" s="243"/>
      <c r="D90" s="243"/>
      <c r="E90" s="243"/>
      <c r="F90" s="243"/>
      <c r="G90" s="243"/>
      <c r="H90" s="243"/>
      <c r="I90" s="243"/>
    </row>
    <row r="91" spans="1:11" ht="33" customHeight="1" x14ac:dyDescent="0.25">
      <c r="A91" s="238"/>
      <c r="B91" s="238"/>
      <c r="C91" s="238"/>
      <c r="D91" s="238"/>
      <c r="E91" s="238"/>
      <c r="F91" s="238"/>
      <c r="G91" s="238"/>
      <c r="H91" s="238"/>
      <c r="I91" s="238"/>
    </row>
    <row r="92" spans="1:11" ht="27.6" customHeight="1" thickBot="1" x14ac:dyDescent="0.3"/>
    <row r="93" spans="1:11" ht="42" customHeight="1" x14ac:dyDescent="0.25">
      <c r="A93" s="228" t="s">
        <v>102</v>
      </c>
      <c r="B93" s="229"/>
      <c r="C93" s="229"/>
      <c r="D93" s="229"/>
      <c r="E93" s="229"/>
      <c r="F93" s="229"/>
      <c r="G93" s="229"/>
      <c r="H93" s="229"/>
      <c r="I93" s="230"/>
    </row>
    <row r="94" spans="1:11" ht="45.75" customHeight="1" thickBot="1" x14ac:dyDescent="0.3">
      <c r="A94" s="231" t="s">
        <v>103</v>
      </c>
      <c r="B94" s="232"/>
      <c r="C94" s="232"/>
      <c r="D94" s="232"/>
      <c r="E94" s="232"/>
      <c r="F94" s="232"/>
      <c r="G94" s="232"/>
      <c r="H94" s="232"/>
      <c r="I94" s="233"/>
    </row>
  </sheetData>
  <mergeCells count="62">
    <mergeCell ref="A31:B31"/>
    <mergeCell ref="A32:B32"/>
    <mergeCell ref="A36:B36"/>
    <mergeCell ref="A13:B13"/>
    <mergeCell ref="A14:B14"/>
    <mergeCell ref="A15:B15"/>
    <mergeCell ref="A17:I17"/>
    <mergeCell ref="A18:I18"/>
    <mergeCell ref="I37:J37"/>
    <mergeCell ref="A38:B38"/>
    <mergeCell ref="E38:G38"/>
    <mergeCell ref="A41:I41"/>
    <mergeCell ref="A2:C2"/>
    <mergeCell ref="A33:B33"/>
    <mergeCell ref="A34:B34"/>
    <mergeCell ref="A35:B35"/>
    <mergeCell ref="A7:C7"/>
    <mergeCell ref="A8:B8"/>
    <mergeCell ref="A9:B9"/>
    <mergeCell ref="A10:B10"/>
    <mergeCell ref="A11:B11"/>
    <mergeCell ref="A12:B12"/>
    <mergeCell ref="A30:H30"/>
    <mergeCell ref="D39:G39"/>
    <mergeCell ref="A42:I42"/>
    <mergeCell ref="A48:C48"/>
    <mergeCell ref="A50:B50"/>
    <mergeCell ref="A51:B51"/>
    <mergeCell ref="A52:B52"/>
    <mergeCell ref="D50:J50"/>
    <mergeCell ref="D51:J51"/>
    <mergeCell ref="A49:C49"/>
    <mergeCell ref="A54:B54"/>
    <mergeCell ref="A55:I55"/>
    <mergeCell ref="A56:I56"/>
    <mergeCell ref="A71:H71"/>
    <mergeCell ref="I71:I74"/>
    <mergeCell ref="A72:C72"/>
    <mergeCell ref="A73:C73"/>
    <mergeCell ref="A74:C74"/>
    <mergeCell ref="A75:A76"/>
    <mergeCell ref="B75:C75"/>
    <mergeCell ref="A77:A78"/>
    <mergeCell ref="B77:C77"/>
    <mergeCell ref="A79:A80"/>
    <mergeCell ref="B79:C79"/>
    <mergeCell ref="A93:I93"/>
    <mergeCell ref="A94:I94"/>
    <mergeCell ref="A44:I44"/>
    <mergeCell ref="A45:I45"/>
    <mergeCell ref="A53:B53"/>
    <mergeCell ref="A86:C86"/>
    <mergeCell ref="A91:I91"/>
    <mergeCell ref="B87:C87"/>
    <mergeCell ref="F88:H88"/>
    <mergeCell ref="D89:H89"/>
    <mergeCell ref="A90:I90"/>
    <mergeCell ref="A81:A82"/>
    <mergeCell ref="B81:C81"/>
    <mergeCell ref="A83:C83"/>
    <mergeCell ref="A84:C84"/>
    <mergeCell ref="A85:C85"/>
  </mergeCells>
  <pageMargins left="0.19685039370078741" right="0.19685039370078741" top="0.19685039370078741" bottom="0.11811023622047245" header="0.11811023622047245" footer="0.11811023622047245"/>
  <pageSetup paperSize="9" orientation="landscape" r:id="rId1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4D0C8-C821-4267-9E99-F1F8070EB43B}">
  <sheetPr>
    <tabColor theme="9" tint="0.39997558519241921"/>
  </sheetPr>
  <dimension ref="A2:K70"/>
  <sheetViews>
    <sheetView topLeftCell="A41" workbookViewId="0">
      <selection activeCell="A47" sqref="A47:F47"/>
    </sheetView>
  </sheetViews>
  <sheetFormatPr baseColWidth="10" defaultColWidth="9.140625" defaultRowHeight="15" x14ac:dyDescent="0.25"/>
  <cols>
    <col min="1" max="1" width="67.28515625" customWidth="1"/>
    <col min="2" max="2" width="10" customWidth="1"/>
    <col min="4" max="6" width="26.7109375" customWidth="1"/>
    <col min="10" max="10" width="9.42578125" bestFit="1" customWidth="1"/>
  </cols>
  <sheetData>
    <row r="2" spans="1:11" ht="18.75" x14ac:dyDescent="0.3">
      <c r="A2" s="1" t="s">
        <v>88</v>
      </c>
      <c r="B2" s="2"/>
      <c r="C2" s="2"/>
      <c r="D2" s="2"/>
      <c r="E2" s="2"/>
      <c r="F2" s="2"/>
      <c r="G2" s="2"/>
    </row>
    <row r="3" spans="1:11" x14ac:dyDescent="0.25">
      <c r="A3" s="3"/>
      <c r="B3" s="2"/>
      <c r="C3" s="2"/>
      <c r="D3" s="2"/>
      <c r="E3" s="2"/>
      <c r="F3" s="2"/>
      <c r="G3" s="2"/>
    </row>
    <row r="4" spans="1:11" x14ac:dyDescent="0.25">
      <c r="A4" s="4" t="s">
        <v>76</v>
      </c>
      <c r="B4" s="4"/>
      <c r="C4" s="4"/>
      <c r="D4" s="4"/>
      <c r="E4" s="4"/>
      <c r="F4" s="4"/>
      <c r="G4" s="4"/>
      <c r="H4" s="5"/>
      <c r="I4" s="5"/>
    </row>
    <row r="6" spans="1:11" x14ac:dyDescent="0.25">
      <c r="A6" s="19" t="s">
        <v>1</v>
      </c>
      <c r="B6" s="19"/>
      <c r="C6" s="19"/>
      <c r="D6" s="19"/>
    </row>
    <row r="7" spans="1:11" ht="15.75" thickBot="1" x14ac:dyDescent="0.3">
      <c r="A7" s="19" t="s">
        <v>2</v>
      </c>
      <c r="B7" s="19"/>
      <c r="C7" s="19"/>
      <c r="D7" s="19"/>
    </row>
    <row r="8" spans="1:11" ht="39.75" customHeight="1" thickBot="1" x14ac:dyDescent="0.3">
      <c r="A8" s="330" t="s">
        <v>16</v>
      </c>
      <c r="B8" s="331"/>
      <c r="C8" s="332"/>
    </row>
    <row r="9" spans="1:11" ht="34.5" customHeight="1" x14ac:dyDescent="0.25">
      <c r="A9" s="289" t="s">
        <v>77</v>
      </c>
      <c r="B9" s="290"/>
      <c r="C9" s="7">
        <v>2.85</v>
      </c>
    </row>
    <row r="10" spans="1:11" ht="34.5" customHeight="1" x14ac:dyDescent="0.25">
      <c r="A10" s="291" t="s">
        <v>78</v>
      </c>
      <c r="B10" s="292"/>
      <c r="C10" s="70">
        <v>12.7</v>
      </c>
    </row>
    <row r="11" spans="1:11" ht="27.2" customHeight="1" x14ac:dyDescent="0.25">
      <c r="A11" s="283" t="s">
        <v>3</v>
      </c>
      <c r="B11" s="283"/>
      <c r="C11" s="8"/>
    </row>
    <row r="12" spans="1:11" ht="27.2" customHeight="1" x14ac:dyDescent="0.25">
      <c r="A12" s="284" t="s">
        <v>80</v>
      </c>
      <c r="B12" s="285"/>
      <c r="C12" s="74">
        <f>+C11/C9</f>
        <v>0</v>
      </c>
    </row>
    <row r="13" spans="1:11" ht="27.2" customHeight="1" x14ac:dyDescent="0.25">
      <c r="A13" s="298" t="s">
        <v>79</v>
      </c>
      <c r="B13" s="299"/>
      <c r="C13" s="72">
        <f>+C11*C10</f>
        <v>0</v>
      </c>
      <c r="H13" s="80"/>
      <c r="K13" s="71"/>
    </row>
    <row r="14" spans="1:11" ht="27.2" customHeight="1" thickBot="1" x14ac:dyDescent="0.3">
      <c r="A14" s="333" t="s">
        <v>100</v>
      </c>
      <c r="B14" s="333"/>
      <c r="C14" s="209">
        <f>+C13/36</f>
        <v>0</v>
      </c>
      <c r="K14" s="71"/>
    </row>
    <row r="15" spans="1:11" ht="27.2" customHeight="1" thickBot="1" x14ac:dyDescent="0.3">
      <c r="A15" s="334" t="s">
        <v>4</v>
      </c>
      <c r="B15" s="335"/>
      <c r="C15" s="9">
        <f>+C12</f>
        <v>0</v>
      </c>
    </row>
    <row r="16" spans="1:11" ht="31.35" customHeight="1" x14ac:dyDescent="0.25">
      <c r="A16" s="301" t="s">
        <v>5</v>
      </c>
      <c r="B16" s="302"/>
      <c r="C16" s="10">
        <f xml:space="preserve"> C15-(20*C15/100)</f>
        <v>0</v>
      </c>
    </row>
    <row r="17" spans="1:9" ht="11.25" customHeight="1" x14ac:dyDescent="0.25">
      <c r="A17" s="62"/>
      <c r="B17" s="63"/>
      <c r="C17" s="64"/>
    </row>
    <row r="18" spans="1:9" ht="31.35" customHeight="1" x14ac:dyDescent="0.25">
      <c r="A18" s="242" t="s">
        <v>22</v>
      </c>
      <c r="B18" s="242"/>
      <c r="C18" s="242"/>
      <c r="D18" s="242"/>
      <c r="E18" s="65"/>
      <c r="F18" s="65"/>
      <c r="G18" s="65"/>
      <c r="H18" s="65"/>
      <c r="I18" s="65"/>
    </row>
    <row r="19" spans="1:9" ht="30.75" customHeight="1" x14ac:dyDescent="0.25">
      <c r="A19" s="312"/>
      <c r="B19" s="312"/>
      <c r="C19" s="312"/>
      <c r="D19" s="312"/>
      <c r="E19" s="312"/>
      <c r="F19" s="312"/>
    </row>
    <row r="20" spans="1:9" ht="30.75" customHeight="1" x14ac:dyDescent="0.25">
      <c r="A20" s="43"/>
      <c r="B20" s="43"/>
      <c r="C20" s="43"/>
      <c r="D20" s="43"/>
      <c r="E20" s="43"/>
      <c r="F20" s="43"/>
      <c r="G20" s="43"/>
    </row>
    <row r="21" spans="1:9" ht="14.25" customHeight="1" x14ac:dyDescent="0.25">
      <c r="A21" s="6" t="s">
        <v>23</v>
      </c>
      <c r="B21" s="21"/>
      <c r="C21" s="11"/>
      <c r="D21" s="11"/>
      <c r="E21" s="11"/>
    </row>
    <row r="22" spans="1:9" ht="15.75" thickBot="1" x14ac:dyDescent="0.3">
      <c r="A22" s="6" t="s">
        <v>24</v>
      </c>
      <c r="B22" s="11"/>
      <c r="C22" s="11"/>
      <c r="D22" s="11"/>
      <c r="E22" s="11"/>
    </row>
    <row r="23" spans="1:9" ht="27.6" customHeight="1" thickBot="1" x14ac:dyDescent="0.3">
      <c r="A23" s="323" t="s">
        <v>67</v>
      </c>
      <c r="B23" s="324"/>
      <c r="C23" s="324"/>
      <c r="D23" s="324"/>
      <c r="E23" s="324"/>
      <c r="F23" s="325"/>
    </row>
    <row r="24" spans="1:9" ht="39" thickBot="1" x14ac:dyDescent="0.3">
      <c r="A24" s="310"/>
      <c r="B24" s="310"/>
      <c r="C24" s="311"/>
      <c r="D24" s="92" t="s">
        <v>25</v>
      </c>
      <c r="E24" s="92" t="s">
        <v>89</v>
      </c>
      <c r="F24" s="92" t="s">
        <v>26</v>
      </c>
    </row>
    <row r="25" spans="1:9" ht="34.5" customHeight="1" thickBot="1" x14ac:dyDescent="0.3">
      <c r="A25" s="326" t="s">
        <v>77</v>
      </c>
      <c r="B25" s="327"/>
      <c r="C25" s="327"/>
      <c r="D25" s="90">
        <v>3.8</v>
      </c>
      <c r="E25" s="33">
        <v>2.85</v>
      </c>
      <c r="F25" s="91">
        <v>6.6</v>
      </c>
    </row>
    <row r="26" spans="1:9" ht="39" customHeight="1" thickBot="1" x14ac:dyDescent="0.3">
      <c r="A26" s="328" t="s">
        <v>78</v>
      </c>
      <c r="B26" s="329"/>
      <c r="C26" s="329"/>
      <c r="D26" s="215">
        <v>9.5</v>
      </c>
      <c r="E26" s="214">
        <v>12.7</v>
      </c>
      <c r="F26" s="197">
        <v>5.5</v>
      </c>
    </row>
    <row r="27" spans="1:9" ht="16.350000000000001" customHeight="1" x14ac:dyDescent="0.25">
      <c r="A27" s="315" t="s">
        <v>27</v>
      </c>
      <c r="B27" s="317" t="s">
        <v>18</v>
      </c>
      <c r="C27" s="317"/>
      <c r="D27" s="22"/>
      <c r="E27" s="22"/>
      <c r="F27" s="23"/>
    </row>
    <row r="28" spans="1:9" ht="34.5" thickBot="1" x14ac:dyDescent="0.3">
      <c r="A28" s="316"/>
      <c r="B28" s="17" t="s">
        <v>28</v>
      </c>
      <c r="C28" s="18">
        <v>0.3</v>
      </c>
      <c r="D28" s="24">
        <f>+D27*$C$28</f>
        <v>0</v>
      </c>
      <c r="E28" s="24">
        <f t="shared" ref="E28:F28" si="0">+E27*$C$28</f>
        <v>0</v>
      </c>
      <c r="F28" s="25">
        <f t="shared" si="0"/>
        <v>0</v>
      </c>
    </row>
    <row r="29" spans="1:9" ht="18.75" customHeight="1" x14ac:dyDescent="0.25">
      <c r="A29" s="315" t="s">
        <v>29</v>
      </c>
      <c r="B29" s="317" t="s">
        <v>18</v>
      </c>
      <c r="C29" s="317"/>
      <c r="D29" s="22"/>
      <c r="E29" s="22"/>
      <c r="F29" s="22"/>
    </row>
    <row r="30" spans="1:9" ht="34.5" thickBot="1" x14ac:dyDescent="0.3">
      <c r="A30" s="316"/>
      <c r="B30" s="17" t="s">
        <v>28</v>
      </c>
      <c r="C30" s="18">
        <v>0.5</v>
      </c>
      <c r="D30" s="26">
        <f>+D29*$C$30</f>
        <v>0</v>
      </c>
      <c r="E30" s="26">
        <f t="shared" ref="E30:F30" si="1">+E29*$C$30</f>
        <v>0</v>
      </c>
      <c r="F30" s="26">
        <f t="shared" si="1"/>
        <v>0</v>
      </c>
    </row>
    <row r="31" spans="1:9" ht="18.600000000000001" customHeight="1" x14ac:dyDescent="0.25">
      <c r="A31" s="315" t="s">
        <v>30</v>
      </c>
      <c r="B31" s="317" t="s">
        <v>18</v>
      </c>
      <c r="C31" s="317"/>
      <c r="D31" s="27"/>
      <c r="E31" s="27"/>
      <c r="F31" s="27"/>
    </row>
    <row r="32" spans="1:9" ht="34.5" thickBot="1" x14ac:dyDescent="0.3">
      <c r="A32" s="316"/>
      <c r="B32" s="17" t="s">
        <v>28</v>
      </c>
      <c r="C32" s="18">
        <v>1</v>
      </c>
      <c r="D32" s="28">
        <f>+D31*$C$32</f>
        <v>0</v>
      </c>
      <c r="E32" s="28">
        <f t="shared" ref="E32:F32" si="2">+E31*$C$32</f>
        <v>0</v>
      </c>
      <c r="F32" s="28">
        <f t="shared" si="2"/>
        <v>0</v>
      </c>
    </row>
    <row r="33" spans="1:6" ht="18.600000000000001" customHeight="1" x14ac:dyDescent="0.25">
      <c r="A33" s="318" t="s">
        <v>31</v>
      </c>
      <c r="B33" s="317" t="s">
        <v>18</v>
      </c>
      <c r="C33" s="317"/>
      <c r="D33" s="23"/>
      <c r="E33" s="23"/>
      <c r="F33" s="23"/>
    </row>
    <row r="34" spans="1:6" ht="22.5" x14ac:dyDescent="0.25">
      <c r="A34" s="319"/>
      <c r="B34" s="17" t="s">
        <v>19</v>
      </c>
      <c r="C34" s="18">
        <v>1.3</v>
      </c>
      <c r="D34" s="28">
        <f>+D33*$C$34</f>
        <v>0</v>
      </c>
      <c r="E34" s="28">
        <f t="shared" ref="E34:F34" si="3">+E33*$C$34</f>
        <v>0</v>
      </c>
      <c r="F34" s="28">
        <f t="shared" si="3"/>
        <v>0</v>
      </c>
    </row>
    <row r="35" spans="1:6" ht="24.6" customHeight="1" x14ac:dyDescent="0.25">
      <c r="A35" s="314" t="s">
        <v>32</v>
      </c>
      <c r="B35" s="314"/>
      <c r="C35" s="314"/>
      <c r="D35" s="29">
        <f t="shared" ref="D35:F36" si="4">+D27+D29+D31+D33</f>
        <v>0</v>
      </c>
      <c r="E35" s="29">
        <f t="shared" si="4"/>
        <v>0</v>
      </c>
      <c r="F35" s="29">
        <f t="shared" si="4"/>
        <v>0</v>
      </c>
    </row>
    <row r="36" spans="1:6" ht="24.6" customHeight="1" thickBot="1" x14ac:dyDescent="0.3">
      <c r="A36" s="314" t="s">
        <v>86</v>
      </c>
      <c r="B36" s="314"/>
      <c r="C36" s="314"/>
      <c r="D36" s="30">
        <f t="shared" si="4"/>
        <v>0</v>
      </c>
      <c r="E36" s="30">
        <f t="shared" si="4"/>
        <v>0</v>
      </c>
      <c r="F36" s="30">
        <f t="shared" si="4"/>
        <v>0</v>
      </c>
    </row>
    <row r="37" spans="1:6" ht="26.25" customHeight="1" thickTop="1" x14ac:dyDescent="0.25">
      <c r="A37" s="248" t="s">
        <v>80</v>
      </c>
      <c r="B37" s="249"/>
      <c r="C37" s="249"/>
      <c r="D37" s="81">
        <f>+D36/D25</f>
        <v>0</v>
      </c>
      <c r="E37" s="81">
        <f t="shared" ref="E37:F37" si="5">+E36/E25</f>
        <v>0</v>
      </c>
      <c r="F37" s="81">
        <f t="shared" si="5"/>
        <v>0</v>
      </c>
    </row>
    <row r="38" spans="1:6" ht="26.25" customHeight="1" x14ac:dyDescent="0.25">
      <c r="A38" s="236" t="s">
        <v>79</v>
      </c>
      <c r="B38" s="237"/>
      <c r="C38" s="237"/>
      <c r="D38" s="82">
        <f>+D36*D26</f>
        <v>0</v>
      </c>
      <c r="E38" s="82">
        <f t="shared" ref="E38:F38" si="6">+E36*E26</f>
        <v>0</v>
      </c>
      <c r="F38" s="82">
        <f t="shared" si="6"/>
        <v>0</v>
      </c>
    </row>
    <row r="39" spans="1:6" ht="26.25" customHeight="1" thickBot="1" x14ac:dyDescent="0.3">
      <c r="A39" s="320" t="s">
        <v>98</v>
      </c>
      <c r="B39" s="321"/>
      <c r="C39" s="322"/>
      <c r="D39" s="83">
        <f>+D38/36</f>
        <v>0</v>
      </c>
      <c r="E39" s="83">
        <f t="shared" ref="E39:F39" si="7">+E38/36</f>
        <v>0</v>
      </c>
      <c r="F39" s="83">
        <f t="shared" si="7"/>
        <v>0</v>
      </c>
    </row>
    <row r="40" spans="1:6" ht="28.15" customHeight="1" thickBot="1" x14ac:dyDescent="0.3">
      <c r="B40" s="309" t="s">
        <v>20</v>
      </c>
      <c r="C40" s="309"/>
      <c r="D40" s="84">
        <f>+D39</f>
        <v>0</v>
      </c>
      <c r="E40" s="85">
        <f t="shared" ref="E40:F40" si="8">+E39</f>
        <v>0</v>
      </c>
      <c r="F40" s="86">
        <f t="shared" si="8"/>
        <v>0</v>
      </c>
    </row>
    <row r="41" spans="1:6" ht="32.450000000000003" customHeight="1" thickBot="1" x14ac:dyDescent="0.3">
      <c r="A41" s="313" t="s">
        <v>21</v>
      </c>
      <c r="B41" s="313"/>
      <c r="C41" s="313"/>
      <c r="D41" s="87">
        <f>+D40-(D40*20%)</f>
        <v>0</v>
      </c>
      <c r="E41" s="88">
        <f t="shared" ref="E41:F41" si="9">+E40-(E40*20%)</f>
        <v>0</v>
      </c>
      <c r="F41" s="89">
        <f t="shared" si="9"/>
        <v>0</v>
      </c>
    </row>
    <row r="42" spans="1:6" ht="18.75" customHeight="1" x14ac:dyDescent="0.25">
      <c r="A42" s="75"/>
      <c r="B42" s="75"/>
      <c r="C42" s="75"/>
    </row>
    <row r="44" spans="1:6" ht="34.35" customHeight="1" x14ac:dyDescent="0.25">
      <c r="A44" s="242" t="s">
        <v>22</v>
      </c>
      <c r="B44" s="242"/>
      <c r="C44" s="242"/>
      <c r="D44" s="242"/>
      <c r="E44" s="65"/>
      <c r="F44" s="65"/>
    </row>
    <row r="45" spans="1:6" ht="52.7" customHeight="1" x14ac:dyDescent="0.25">
      <c r="A45" s="312"/>
      <c r="B45" s="312"/>
      <c r="C45" s="312"/>
      <c r="D45" s="312"/>
      <c r="E45" s="312"/>
      <c r="F45" s="312"/>
    </row>
    <row r="46" spans="1:6" ht="15.75" thickBot="1" x14ac:dyDescent="0.3"/>
    <row r="47" spans="1:6" ht="30.75" customHeight="1" x14ac:dyDescent="0.25">
      <c r="A47" s="228" t="s">
        <v>106</v>
      </c>
      <c r="B47" s="229"/>
      <c r="C47" s="229"/>
      <c r="D47" s="229"/>
      <c r="E47" s="229"/>
      <c r="F47" s="230"/>
    </row>
    <row r="48" spans="1:6" ht="35.450000000000003" customHeight="1" thickBot="1" x14ac:dyDescent="0.3">
      <c r="A48" s="231" t="s">
        <v>103</v>
      </c>
      <c r="B48" s="232"/>
      <c r="C48" s="232"/>
      <c r="D48" s="232"/>
      <c r="E48" s="232"/>
      <c r="F48" s="233"/>
    </row>
    <row r="49" customFormat="1" x14ac:dyDescent="0.25"/>
    <row r="69" ht="27.2" customHeight="1" x14ac:dyDescent="0.25"/>
    <row r="70" ht="25.15" customHeight="1" x14ac:dyDescent="0.25"/>
  </sheetData>
  <mergeCells count="34">
    <mergeCell ref="A8:C8"/>
    <mergeCell ref="A9:B9"/>
    <mergeCell ref="A10:B10"/>
    <mergeCell ref="A11:B11"/>
    <mergeCell ref="A18:D18"/>
    <mergeCell ref="A12:B12"/>
    <mergeCell ref="A13:B13"/>
    <mergeCell ref="A14:B14"/>
    <mergeCell ref="A15:B15"/>
    <mergeCell ref="A16:B16"/>
    <mergeCell ref="A19:F19"/>
    <mergeCell ref="A29:A30"/>
    <mergeCell ref="A23:F23"/>
    <mergeCell ref="A38:C38"/>
    <mergeCell ref="A35:C35"/>
    <mergeCell ref="B29:C29"/>
    <mergeCell ref="A25:C25"/>
    <mergeCell ref="A26:C26"/>
    <mergeCell ref="A47:F47"/>
    <mergeCell ref="A48:F48"/>
    <mergeCell ref="B40:C40"/>
    <mergeCell ref="A24:C24"/>
    <mergeCell ref="A45:F45"/>
    <mergeCell ref="A41:C41"/>
    <mergeCell ref="A44:D44"/>
    <mergeCell ref="A36:C36"/>
    <mergeCell ref="A37:C37"/>
    <mergeCell ref="A31:A32"/>
    <mergeCell ref="B31:C31"/>
    <mergeCell ref="A33:A34"/>
    <mergeCell ref="B33:C33"/>
    <mergeCell ref="A27:A28"/>
    <mergeCell ref="B27:C27"/>
    <mergeCell ref="A39:C39"/>
  </mergeCells>
  <pageMargins left="0.11811023622047245" right="0.19685039370078741" top="0.15748031496062992" bottom="0.15748031496062992" header="0.31496062992125984" footer="0.31496062992125984"/>
  <pageSetup paperSize="9" orientation="landscape" r:id="rId1"/>
  <rowBreaks count="1" manualBreakCount="1">
    <brk id="1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F5D1-7B75-49D1-82DD-0CD1D7DB32BF}">
  <sheetPr>
    <tabColor rgb="FFFFC000"/>
  </sheetPr>
  <dimension ref="A1:H44"/>
  <sheetViews>
    <sheetView topLeftCell="A16" workbookViewId="0">
      <selection activeCell="A49" sqref="A49"/>
    </sheetView>
  </sheetViews>
  <sheetFormatPr baseColWidth="10" defaultColWidth="8.85546875" defaultRowHeight="15" x14ac:dyDescent="0.25"/>
  <cols>
    <col min="1" max="1" width="53.28515625" customWidth="1"/>
    <col min="2" max="2" width="10.28515625" customWidth="1"/>
    <col min="4" max="4" width="25.42578125" customWidth="1"/>
    <col min="5" max="5" width="25.7109375" customWidth="1"/>
  </cols>
  <sheetData>
    <row r="1" spans="1:8" ht="18.75" x14ac:dyDescent="0.3">
      <c r="A1" s="1" t="s">
        <v>90</v>
      </c>
      <c r="B1" s="2"/>
      <c r="C1" s="2"/>
      <c r="D1" s="2"/>
    </row>
    <row r="2" spans="1:8" x14ac:dyDescent="0.25">
      <c r="A2" s="3"/>
      <c r="B2" s="2"/>
      <c r="C2" s="2"/>
      <c r="D2" s="2"/>
      <c r="E2" s="2"/>
      <c r="F2" s="2"/>
    </row>
    <row r="3" spans="1:8" ht="14.45" customHeight="1" x14ac:dyDescent="0.25">
      <c r="A3" s="4" t="s">
        <v>76</v>
      </c>
      <c r="B3" s="4"/>
      <c r="C3" s="4"/>
      <c r="D3" s="4"/>
      <c r="E3" s="2"/>
      <c r="F3" s="2"/>
    </row>
    <row r="4" spans="1:8" ht="14.45" customHeight="1" x14ac:dyDescent="0.25">
      <c r="E4" s="4"/>
      <c r="F4" s="4"/>
    </row>
    <row r="5" spans="1:8" x14ac:dyDescent="0.25">
      <c r="A5" s="341" t="s">
        <v>1</v>
      </c>
      <c r="B5" s="341"/>
      <c r="C5" s="341"/>
      <c r="D5" s="341"/>
    </row>
    <row r="6" spans="1:8" ht="14.45" customHeight="1" thickBot="1" x14ac:dyDescent="0.3">
      <c r="A6" s="19" t="s">
        <v>2</v>
      </c>
      <c r="B6" s="19"/>
      <c r="C6" s="19"/>
      <c r="D6" s="19"/>
    </row>
    <row r="7" spans="1:8" ht="34.5" customHeight="1" thickBot="1" x14ac:dyDescent="0.3">
      <c r="A7" s="342" t="s">
        <v>16</v>
      </c>
      <c r="B7" s="343"/>
      <c r="C7" s="344"/>
    </row>
    <row r="8" spans="1:8" ht="38.25" customHeight="1" x14ac:dyDescent="0.25">
      <c r="A8" s="289" t="s">
        <v>77</v>
      </c>
      <c r="B8" s="290"/>
      <c r="C8" s="7">
        <v>3.8</v>
      </c>
    </row>
    <row r="9" spans="1:8" ht="31.35" customHeight="1" x14ac:dyDescent="0.25">
      <c r="A9" s="291" t="s">
        <v>78</v>
      </c>
      <c r="B9" s="292"/>
      <c r="C9" s="70">
        <v>9.5</v>
      </c>
    </row>
    <row r="10" spans="1:8" ht="29.1" customHeight="1" x14ac:dyDescent="0.25">
      <c r="A10" s="283" t="s">
        <v>3</v>
      </c>
      <c r="B10" s="283"/>
      <c r="C10" s="8"/>
    </row>
    <row r="11" spans="1:8" ht="31.35" customHeight="1" x14ac:dyDescent="0.25">
      <c r="A11" s="284" t="s">
        <v>80</v>
      </c>
      <c r="B11" s="285"/>
      <c r="C11" s="74">
        <f>+C10/C8</f>
        <v>0</v>
      </c>
    </row>
    <row r="12" spans="1:8" ht="31.35" customHeight="1" x14ac:dyDescent="0.25">
      <c r="A12" s="293" t="s">
        <v>79</v>
      </c>
      <c r="B12" s="294"/>
      <c r="C12" s="210">
        <f>+C10*C9</f>
        <v>0</v>
      </c>
    </row>
    <row r="13" spans="1:8" ht="31.35" customHeight="1" thickBot="1" x14ac:dyDescent="0.3">
      <c r="A13" s="300" t="s">
        <v>99</v>
      </c>
      <c r="B13" s="300"/>
      <c r="C13" s="209">
        <f>+C12/36</f>
        <v>0</v>
      </c>
      <c r="D13" s="93"/>
      <c r="E13" s="123"/>
      <c r="F13" s="123"/>
    </row>
    <row r="14" spans="1:8" ht="31.35" customHeight="1" thickBot="1" x14ac:dyDescent="0.3">
      <c r="A14" s="334" t="s">
        <v>4</v>
      </c>
      <c r="B14" s="335"/>
      <c r="C14" s="9">
        <f>+C11</f>
        <v>0</v>
      </c>
      <c r="E14" s="45"/>
      <c r="F14" s="45"/>
      <c r="G14" s="45"/>
      <c r="H14" s="45"/>
    </row>
    <row r="15" spans="1:8" ht="33" customHeight="1" x14ac:dyDescent="0.25">
      <c r="A15" s="301" t="s">
        <v>5</v>
      </c>
      <c r="B15" s="302"/>
      <c r="C15" s="10">
        <f xml:space="preserve"> C14-(20*C14/100)</f>
        <v>0</v>
      </c>
    </row>
    <row r="16" spans="1:8" ht="30.75" customHeight="1" x14ac:dyDescent="0.25">
      <c r="A16" s="20"/>
      <c r="B16" s="32"/>
      <c r="C16" s="31"/>
    </row>
    <row r="17" spans="1:5" x14ac:dyDescent="0.25">
      <c r="A17" s="6" t="s">
        <v>23</v>
      </c>
      <c r="B17" s="21"/>
      <c r="C17" s="11"/>
      <c r="D17" s="11"/>
    </row>
    <row r="18" spans="1:5" ht="15.75" thickBot="1" x14ac:dyDescent="0.3">
      <c r="A18" s="6" t="s">
        <v>24</v>
      </c>
      <c r="B18" s="11"/>
      <c r="C18" s="11"/>
      <c r="D18" s="11"/>
    </row>
    <row r="19" spans="1:5" ht="40.5" customHeight="1" thickBot="1" x14ac:dyDescent="0.3">
      <c r="A19" s="323" t="s">
        <v>67</v>
      </c>
      <c r="B19" s="324"/>
      <c r="C19" s="324"/>
      <c r="D19" s="324"/>
      <c r="E19" s="325"/>
    </row>
    <row r="20" spans="1:5" ht="39" thickBot="1" x14ac:dyDescent="0.3">
      <c r="A20" s="310"/>
      <c r="B20" s="310"/>
      <c r="C20" s="311"/>
      <c r="D20" s="92" t="s">
        <v>25</v>
      </c>
      <c r="E20" s="92" t="s">
        <v>26</v>
      </c>
    </row>
    <row r="21" spans="1:5" ht="35.25" customHeight="1" thickBot="1" x14ac:dyDescent="0.3">
      <c r="A21" s="337" t="s">
        <v>77</v>
      </c>
      <c r="B21" s="338"/>
      <c r="C21" s="338"/>
      <c r="D21" s="90">
        <v>3.8</v>
      </c>
      <c r="E21" s="91">
        <v>6.6</v>
      </c>
    </row>
    <row r="22" spans="1:5" ht="30.75" customHeight="1" thickBot="1" x14ac:dyDescent="0.3">
      <c r="A22" s="339" t="s">
        <v>68</v>
      </c>
      <c r="B22" s="340"/>
      <c r="C22" s="340"/>
      <c r="D22" s="215">
        <v>9.5</v>
      </c>
      <c r="E22" s="197">
        <v>5.5</v>
      </c>
    </row>
    <row r="23" spans="1:5" ht="15.6" customHeight="1" x14ac:dyDescent="0.25">
      <c r="A23" s="315" t="s">
        <v>27</v>
      </c>
      <c r="B23" s="317" t="s">
        <v>18</v>
      </c>
      <c r="C23" s="317"/>
      <c r="D23" s="22"/>
      <c r="E23" s="23"/>
    </row>
    <row r="24" spans="1:5" ht="22.5" customHeight="1" thickBot="1" x14ac:dyDescent="0.3">
      <c r="A24" s="316"/>
      <c r="B24" s="17" t="s">
        <v>28</v>
      </c>
      <c r="C24" s="18">
        <v>0.3</v>
      </c>
      <c r="D24" s="24">
        <f>+D23*$C$24</f>
        <v>0</v>
      </c>
      <c r="E24" s="25">
        <f>+E23*$C$24</f>
        <v>0</v>
      </c>
    </row>
    <row r="25" spans="1:5" x14ac:dyDescent="0.25">
      <c r="A25" s="315" t="s">
        <v>29</v>
      </c>
      <c r="B25" s="317" t="s">
        <v>18</v>
      </c>
      <c r="C25" s="317"/>
      <c r="D25" s="22"/>
      <c r="E25" s="22"/>
    </row>
    <row r="26" spans="1:5" ht="21.4" customHeight="1" thickBot="1" x14ac:dyDescent="0.3">
      <c r="A26" s="316"/>
      <c r="B26" s="17" t="s">
        <v>28</v>
      </c>
      <c r="C26" s="18">
        <v>0.5</v>
      </c>
      <c r="D26" s="26">
        <f>+D25*$C$26</f>
        <v>0</v>
      </c>
      <c r="E26" s="26">
        <f>+E25*$C$26</f>
        <v>0</v>
      </c>
    </row>
    <row r="27" spans="1:5" ht="20.100000000000001" customHeight="1" x14ac:dyDescent="0.25">
      <c r="A27" s="315" t="s">
        <v>30</v>
      </c>
      <c r="B27" s="317" t="s">
        <v>18</v>
      </c>
      <c r="C27" s="317"/>
      <c r="D27" s="27"/>
      <c r="E27" s="27"/>
    </row>
    <row r="28" spans="1:5" ht="23.25" thickBot="1" x14ac:dyDescent="0.3">
      <c r="A28" s="316"/>
      <c r="B28" s="17" t="s">
        <v>28</v>
      </c>
      <c r="C28" s="18">
        <v>1</v>
      </c>
      <c r="D28" s="28">
        <f>+D27*$C$28</f>
        <v>0</v>
      </c>
      <c r="E28" s="28">
        <f>+E27*$C$28</f>
        <v>0</v>
      </c>
    </row>
    <row r="29" spans="1:5" ht="15.6" customHeight="1" x14ac:dyDescent="0.25">
      <c r="A29" s="318" t="s">
        <v>31</v>
      </c>
      <c r="B29" s="317" t="s">
        <v>18</v>
      </c>
      <c r="C29" s="317"/>
      <c r="D29" s="23"/>
      <c r="E29" s="23"/>
    </row>
    <row r="30" spans="1:5" ht="26.25" customHeight="1" x14ac:dyDescent="0.25">
      <c r="A30" s="319"/>
      <c r="B30" s="17" t="s">
        <v>28</v>
      </c>
      <c r="C30" s="18">
        <v>1.3</v>
      </c>
      <c r="D30" s="28">
        <f>+D29*$C$30</f>
        <v>0</v>
      </c>
      <c r="E30" s="28">
        <f>+E29*$C$30</f>
        <v>0</v>
      </c>
    </row>
    <row r="31" spans="1:5" ht="30" customHeight="1" x14ac:dyDescent="0.25">
      <c r="A31" s="314" t="s">
        <v>32</v>
      </c>
      <c r="B31" s="314"/>
      <c r="C31" s="314"/>
      <c r="D31" s="29">
        <f>+D23+D25+D27+D29</f>
        <v>0</v>
      </c>
      <c r="E31" s="29">
        <f>+E23+E25+E27+E29</f>
        <v>0</v>
      </c>
    </row>
    <row r="32" spans="1:5" ht="30" customHeight="1" x14ac:dyDescent="0.25">
      <c r="A32" s="316" t="s">
        <v>86</v>
      </c>
      <c r="B32" s="316"/>
      <c r="C32" s="316"/>
      <c r="D32" s="30">
        <f>+D24+D26+D28+D30</f>
        <v>0</v>
      </c>
      <c r="E32" s="30">
        <f>+E24+E26+E28+E30</f>
        <v>0</v>
      </c>
    </row>
    <row r="33" spans="1:8" ht="29.1" customHeight="1" x14ac:dyDescent="0.25">
      <c r="A33" s="336" t="s">
        <v>80</v>
      </c>
      <c r="B33" s="336"/>
      <c r="C33" s="336"/>
      <c r="D33" s="219">
        <f>+D32/D21</f>
        <v>0</v>
      </c>
      <c r="E33" s="219">
        <f t="shared" ref="E33" si="0">+E32/E21</f>
        <v>0</v>
      </c>
    </row>
    <row r="34" spans="1:8" ht="29.1" customHeight="1" x14ac:dyDescent="0.25">
      <c r="A34" s="236" t="s">
        <v>79</v>
      </c>
      <c r="B34" s="237"/>
      <c r="C34" s="237"/>
      <c r="D34" s="220">
        <f>+D32*D22</f>
        <v>0</v>
      </c>
      <c r="E34" s="220">
        <f t="shared" ref="E34" si="1">+E32*E22</f>
        <v>0</v>
      </c>
    </row>
    <row r="35" spans="1:8" ht="26.25" customHeight="1" thickBot="1" x14ac:dyDescent="0.3">
      <c r="A35" s="320" t="s">
        <v>98</v>
      </c>
      <c r="B35" s="321"/>
      <c r="C35" s="322"/>
      <c r="D35" s="221">
        <f>+D34/36</f>
        <v>0</v>
      </c>
      <c r="E35" s="221">
        <f t="shared" ref="E35" si="2">+E34/36</f>
        <v>0</v>
      </c>
    </row>
    <row r="36" spans="1:8" ht="30" customHeight="1" thickBot="1" x14ac:dyDescent="0.3">
      <c r="B36" s="309" t="s">
        <v>20</v>
      </c>
      <c r="C36" s="309"/>
      <c r="D36" s="84">
        <f>+D35</f>
        <v>0</v>
      </c>
      <c r="E36" s="86">
        <f t="shared" ref="E36" si="3">+E35</f>
        <v>0</v>
      </c>
    </row>
    <row r="37" spans="1:8" ht="28.15" customHeight="1" thickBot="1" x14ac:dyDescent="0.3">
      <c r="A37" s="313" t="s">
        <v>21</v>
      </c>
      <c r="B37" s="313"/>
      <c r="C37" s="313"/>
      <c r="D37" s="87">
        <f>+D36-(D36*20%)</f>
        <v>0</v>
      </c>
      <c r="E37" s="89">
        <f t="shared" ref="E37" si="4">+E36-(E36*20%)</f>
        <v>0</v>
      </c>
    </row>
    <row r="38" spans="1:8" x14ac:dyDescent="0.25">
      <c r="A38" s="75"/>
      <c r="B38" s="75"/>
      <c r="C38" s="75"/>
    </row>
    <row r="40" spans="1:8" ht="34.5" customHeight="1" x14ac:dyDescent="0.25">
      <c r="A40" s="242" t="s">
        <v>22</v>
      </c>
      <c r="B40" s="242"/>
      <c r="C40" s="242"/>
      <c r="D40" s="242"/>
      <c r="E40" s="65"/>
      <c r="F40" s="45"/>
      <c r="G40" s="45"/>
      <c r="H40" s="45"/>
    </row>
    <row r="41" spans="1:8" ht="42.6" customHeight="1" x14ac:dyDescent="0.25">
      <c r="A41" s="312"/>
      <c r="B41" s="312"/>
      <c r="C41" s="312"/>
      <c r="D41" s="312"/>
      <c r="E41" s="312"/>
      <c r="F41" s="43"/>
      <c r="G41" s="43"/>
      <c r="H41" s="43"/>
    </row>
    <row r="42" spans="1:8" ht="15.75" thickBot="1" x14ac:dyDescent="0.3"/>
    <row r="43" spans="1:8" ht="30.75" customHeight="1" x14ac:dyDescent="0.25">
      <c r="A43" s="228" t="s">
        <v>106</v>
      </c>
      <c r="B43" s="229"/>
      <c r="C43" s="229"/>
      <c r="D43" s="229"/>
      <c r="E43" s="230"/>
      <c r="F43" s="224"/>
      <c r="G43" s="224"/>
    </row>
    <row r="44" spans="1:8" ht="43.15" customHeight="1" thickBot="1" x14ac:dyDescent="0.3">
      <c r="A44" s="231" t="s">
        <v>103</v>
      </c>
      <c r="B44" s="232"/>
      <c r="C44" s="232"/>
      <c r="D44" s="232"/>
      <c r="E44" s="233"/>
      <c r="F44" s="224"/>
      <c r="G44" s="224"/>
    </row>
  </sheetData>
  <mergeCells count="33">
    <mergeCell ref="A13:B13"/>
    <mergeCell ref="A5:D5"/>
    <mergeCell ref="A7:C7"/>
    <mergeCell ref="A8:B8"/>
    <mergeCell ref="A12:B12"/>
    <mergeCell ref="A9:B9"/>
    <mergeCell ref="A10:B10"/>
    <mergeCell ref="A11:B11"/>
    <mergeCell ref="B23:C23"/>
    <mergeCell ref="B27:C27"/>
    <mergeCell ref="B29:C29"/>
    <mergeCell ref="A23:A24"/>
    <mergeCell ref="A25:A26"/>
    <mergeCell ref="B25:C25"/>
    <mergeCell ref="A27:A28"/>
    <mergeCell ref="A29:A30"/>
    <mergeCell ref="A14:B14"/>
    <mergeCell ref="A15:B15"/>
    <mergeCell ref="A19:E19"/>
    <mergeCell ref="A21:C21"/>
    <mergeCell ref="A22:C22"/>
    <mergeCell ref="A20:C20"/>
    <mergeCell ref="A43:E43"/>
    <mergeCell ref="A44:E44"/>
    <mergeCell ref="A31:C31"/>
    <mergeCell ref="A32:C32"/>
    <mergeCell ref="B36:C36"/>
    <mergeCell ref="A40:D40"/>
    <mergeCell ref="A41:E41"/>
    <mergeCell ref="A35:C35"/>
    <mergeCell ref="A37:C37"/>
    <mergeCell ref="A33:C33"/>
    <mergeCell ref="A34:C34"/>
  </mergeCells>
  <pageMargins left="0.11811023622047245" right="0.11811023622047245" top="0.19685039370078741" bottom="0.15748031496062992" header="0.31496062992125984" footer="0.19685039370078741"/>
  <pageSetup paperSize="9" orientation="landscape" r:id="rId1"/>
  <rowBreaks count="1" manualBreakCount="1">
    <brk id="1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A2942-3A0D-4A54-A08F-906A1B4CFD41}">
  <sheetPr>
    <tabColor rgb="FF00B0F0"/>
  </sheetPr>
  <dimension ref="A1:K18"/>
  <sheetViews>
    <sheetView topLeftCell="A10" workbookViewId="0">
      <selection activeCell="H12" sqref="H12"/>
    </sheetView>
  </sheetViews>
  <sheetFormatPr baseColWidth="10" defaultColWidth="9.140625" defaultRowHeight="15" x14ac:dyDescent="0.25"/>
  <cols>
    <col min="1" max="1" width="38.7109375" style="15" customWidth="1"/>
    <col min="2" max="2" width="14.7109375" customWidth="1"/>
    <col min="3" max="3" width="8.85546875" customWidth="1"/>
    <col min="5" max="5" width="17.7109375" customWidth="1"/>
    <col min="6" max="6" width="7.7109375" customWidth="1"/>
    <col min="8" max="8" width="8.42578125" customWidth="1"/>
    <col min="10" max="10" width="13.7109375" customWidth="1"/>
    <col min="11" max="11" width="11.7109375" customWidth="1"/>
    <col min="16" max="16" width="9.7109375" customWidth="1"/>
  </cols>
  <sheetData>
    <row r="1" spans="1:11" ht="18" customHeight="1" x14ac:dyDescent="0.3">
      <c r="A1" s="1" t="s">
        <v>39</v>
      </c>
      <c r="B1" s="2"/>
      <c r="C1" s="2"/>
      <c r="D1" s="2"/>
      <c r="E1" s="2"/>
      <c r="F1" s="2"/>
      <c r="G1" s="2"/>
    </row>
    <row r="2" spans="1:11" ht="18" customHeight="1" x14ac:dyDescent="0.3">
      <c r="A2" s="44"/>
      <c r="B2" s="44"/>
      <c r="C2" s="2"/>
      <c r="D2" s="2"/>
      <c r="E2" s="2"/>
      <c r="F2" s="2"/>
      <c r="G2" s="2"/>
    </row>
    <row r="3" spans="1:11" ht="14.45" customHeight="1" x14ac:dyDescent="0.25">
      <c r="A3" s="4" t="s">
        <v>76</v>
      </c>
      <c r="B3" s="4"/>
      <c r="C3" s="4"/>
      <c r="D3" s="4"/>
      <c r="E3" s="4"/>
      <c r="F3" s="4"/>
      <c r="G3" s="4"/>
      <c r="H3" s="5"/>
      <c r="I3" s="5"/>
      <c r="J3" s="5"/>
      <c r="K3" s="13"/>
    </row>
    <row r="4" spans="1:11" ht="14.45" customHeight="1" x14ac:dyDescent="0.25">
      <c r="A4"/>
      <c r="I4" s="5"/>
      <c r="J4" s="5"/>
      <c r="K4" s="13"/>
    </row>
    <row r="5" spans="1:11" ht="14.45" customHeight="1" x14ac:dyDescent="0.25">
      <c r="A5" s="19" t="s">
        <v>1</v>
      </c>
      <c r="B5" s="19"/>
      <c r="C5" s="19"/>
      <c r="D5" s="19"/>
      <c r="E5" s="6"/>
      <c r="F5" s="5"/>
      <c r="G5" s="5"/>
      <c r="H5" s="5"/>
      <c r="I5" s="5"/>
      <c r="J5" s="5"/>
      <c r="K5" s="13"/>
    </row>
    <row r="6" spans="1:11" ht="15.75" thickBot="1" x14ac:dyDescent="0.3">
      <c r="A6" s="19" t="s">
        <v>2</v>
      </c>
      <c r="B6" s="19"/>
      <c r="C6" s="19"/>
      <c r="D6" s="19"/>
      <c r="E6" s="6"/>
      <c r="F6" s="5"/>
      <c r="G6" s="5"/>
      <c r="H6" s="5"/>
      <c r="I6" s="5"/>
      <c r="J6" s="5"/>
      <c r="K6" s="13"/>
    </row>
    <row r="7" spans="1:11" ht="36.950000000000003" customHeight="1" thickBot="1" x14ac:dyDescent="0.3">
      <c r="A7" s="342" t="s">
        <v>40</v>
      </c>
      <c r="B7" s="343"/>
      <c r="C7" s="344"/>
    </row>
    <row r="8" spans="1:11" ht="31.35" customHeight="1" x14ac:dyDescent="0.3">
      <c r="A8" s="289" t="s">
        <v>77</v>
      </c>
      <c r="B8" s="290"/>
      <c r="C8" s="12">
        <v>5.7</v>
      </c>
    </row>
    <row r="9" spans="1:11" ht="31.35" customHeight="1" x14ac:dyDescent="0.3">
      <c r="A9" s="291" t="s">
        <v>78</v>
      </c>
      <c r="B9" s="292"/>
      <c r="C9" s="73">
        <v>6.3</v>
      </c>
    </row>
    <row r="10" spans="1:11" ht="31.35" customHeight="1" x14ac:dyDescent="0.25">
      <c r="A10" s="283" t="s">
        <v>3</v>
      </c>
      <c r="B10" s="283"/>
      <c r="C10" s="8"/>
    </row>
    <row r="11" spans="1:11" ht="27.6" customHeight="1" x14ac:dyDescent="0.25">
      <c r="A11" s="284" t="s">
        <v>80</v>
      </c>
      <c r="B11" s="285"/>
      <c r="C11" s="74">
        <f>+C10/C8</f>
        <v>0</v>
      </c>
    </row>
    <row r="12" spans="1:11" ht="33" customHeight="1" x14ac:dyDescent="0.25">
      <c r="A12" s="298" t="s">
        <v>79</v>
      </c>
      <c r="B12" s="299"/>
      <c r="C12" s="210">
        <f>+C10*C9</f>
        <v>0</v>
      </c>
    </row>
    <row r="13" spans="1:11" ht="33" customHeight="1" thickBot="1" x14ac:dyDescent="0.3">
      <c r="A13" s="300" t="s">
        <v>99</v>
      </c>
      <c r="B13" s="300"/>
      <c r="C13" s="218">
        <f>+C12/36</f>
        <v>0</v>
      </c>
      <c r="D13" s="217"/>
      <c r="E13" s="123"/>
      <c r="F13" s="123"/>
    </row>
    <row r="14" spans="1:11" ht="40.35" customHeight="1" thickBot="1" x14ac:dyDescent="0.3">
      <c r="A14" s="334" t="s">
        <v>4</v>
      </c>
      <c r="B14" s="335"/>
      <c r="C14" s="9">
        <f>+C11</f>
        <v>0</v>
      </c>
    </row>
    <row r="15" spans="1:11" ht="37.700000000000003" customHeight="1" x14ac:dyDescent="0.25">
      <c r="A15" s="301" t="s">
        <v>5</v>
      </c>
      <c r="B15" s="302"/>
      <c r="C15" s="16">
        <f xml:space="preserve"> C14-(20*C14/100)</f>
        <v>0</v>
      </c>
    </row>
    <row r="17" spans="1:9" ht="30.75" customHeight="1" x14ac:dyDescent="0.25">
      <c r="A17" s="242" t="s">
        <v>22</v>
      </c>
      <c r="B17" s="243"/>
      <c r="C17" s="243"/>
      <c r="D17" s="243"/>
      <c r="E17" s="243"/>
      <c r="F17" s="243"/>
      <c r="G17" s="243"/>
      <c r="H17" s="243"/>
      <c r="I17" s="243"/>
    </row>
    <row r="18" spans="1:9" ht="45.75" customHeight="1" x14ac:dyDescent="0.25">
      <c r="A18" s="238"/>
      <c r="B18" s="238"/>
      <c r="C18" s="238"/>
      <c r="D18" s="238"/>
      <c r="E18" s="238"/>
      <c r="F18" s="238"/>
      <c r="G18" s="238"/>
      <c r="H18" s="43"/>
      <c r="I18" s="43"/>
    </row>
  </sheetData>
  <mergeCells count="11">
    <mergeCell ref="A15:B15"/>
    <mergeCell ref="A17:I17"/>
    <mergeCell ref="A18:G18"/>
    <mergeCell ref="A7:C7"/>
    <mergeCell ref="A8:B8"/>
    <mergeCell ref="A9:B9"/>
    <mergeCell ref="A10:B10"/>
    <mergeCell ref="A11:B11"/>
    <mergeCell ref="A12:B12"/>
    <mergeCell ref="A14:B14"/>
    <mergeCell ref="A13:B13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Personale  Personal</vt:lpstr>
      <vt:lpstr>Disabilità Behinderung</vt:lpstr>
      <vt:lpstr>Psichiatria Psychiatrie</vt:lpstr>
      <vt:lpstr>Dipendenze Abhängigkeiten</vt:lpstr>
      <vt:lpstr>Trainingswohnung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Franchi, Lorella</dc:creator>
  <cp:lastModifiedBy>Perucatti, Eleonora</cp:lastModifiedBy>
  <cp:lastPrinted>2026-01-07T12:07:16Z</cp:lastPrinted>
  <dcterms:created xsi:type="dcterms:W3CDTF">2024-12-04T13:57:35Z</dcterms:created>
  <dcterms:modified xsi:type="dcterms:W3CDTF">2026-08-17T09:25:22Z</dcterms:modified>
</cp:coreProperties>
</file>